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wona.swat\Documents\USŁUGI LEŚNE\2026\1 postępowanie\załączniki do SWZ\"/>
    </mc:Choice>
  </mc:AlternateContent>
  <bookViews>
    <workbookView xWindow="0" yWindow="0" windowWidth="11400" windowHeight="11235"/>
  </bookViews>
  <sheets>
    <sheet name="P01.L02 Czystohorb" sheetId="2" r:id="rId1"/>
    <sheet name="P02.L03 Dołżyca" sheetId="3" r:id="rId2"/>
    <sheet name="P03.L04 Duszatyn" sheetId="4" r:id="rId3"/>
    <sheet name="P04.L05 Jesionowa" sheetId="5" r:id="rId4"/>
    <sheet name="P05.L06 Mików" sheetId="17" r:id="rId5"/>
    <sheet name="P06.L07 Prełuki" sheetId="6" r:id="rId6"/>
    <sheet name="P07.L08 Radoszyce" sheetId="7" r:id="rId7"/>
    <sheet name="P08.L09 Turzańsk" sheetId="8" r:id="rId8"/>
    <sheet name="P09.L10 Balnica" sheetId="9" r:id="rId9"/>
    <sheet name="P10.L11 Czarny Las i Łowieckie" sheetId="10" r:id="rId10"/>
    <sheet name="P11.L12 Maniów" sheetId="11" r:id="rId11"/>
    <sheet name="P12.L13 Smolnik" sheetId="13" r:id="rId12"/>
    <sheet name="P13.L14 Maguryczne" sheetId="12" r:id="rId13"/>
    <sheet name="P14.L15 Wola Michowa" sheetId="15" r:id="rId14"/>
    <sheet name="P15 ŁOW_OHZ" sheetId="16" r:id="rId15"/>
  </sheets>
  <calcPr calcId="162913"/>
</workbook>
</file>

<file path=xl/calcChain.xml><?xml version="1.0" encoding="utf-8"?>
<calcChain xmlns="http://schemas.openxmlformats.org/spreadsheetml/2006/main">
  <c r="I45" i="16" l="1"/>
  <c r="I44" i="16"/>
  <c r="K44" i="16" s="1"/>
  <c r="L44" i="16" s="1"/>
  <c r="K43" i="16"/>
  <c r="L43" i="16" s="1"/>
  <c r="I43" i="16"/>
  <c r="I42" i="16"/>
  <c r="I41" i="16"/>
  <c r="L40" i="16"/>
  <c r="K40" i="16"/>
  <c r="I40" i="16"/>
  <c r="K39" i="16"/>
  <c r="L39" i="16" s="1"/>
  <c r="I39" i="16"/>
  <c r="I38" i="16"/>
  <c r="K38" i="16" s="1"/>
  <c r="I37" i="16"/>
  <c r="I36" i="16"/>
  <c r="K36" i="16" s="1"/>
  <c r="L36" i="16" s="1"/>
  <c r="K35" i="16"/>
  <c r="L35" i="16" s="1"/>
  <c r="I35" i="16"/>
  <c r="I34" i="16"/>
  <c r="K34" i="16" s="1"/>
  <c r="I33" i="16"/>
  <c r="L32" i="16"/>
  <c r="K32" i="16"/>
  <c r="I32" i="16"/>
  <c r="K31" i="16"/>
  <c r="L31" i="16" s="1"/>
  <c r="I31" i="16"/>
  <c r="I30" i="16"/>
  <c r="K30" i="16" s="1"/>
  <c r="L33" i="16" l="1"/>
  <c r="L45" i="16"/>
  <c r="L42" i="16"/>
  <c r="F47" i="16"/>
  <c r="L30" i="16"/>
  <c r="K33" i="16"/>
  <c r="L38" i="16"/>
  <c r="K41" i="16"/>
  <c r="L41" i="16" s="1"/>
  <c r="K42" i="16"/>
  <c r="L34" i="16"/>
  <c r="K37" i="16"/>
  <c r="L37" i="16" s="1"/>
  <c r="K45" i="16"/>
  <c r="I46" i="15"/>
  <c r="I45" i="15"/>
  <c r="K44" i="15"/>
  <c r="L44" i="15" s="1"/>
  <c r="I44" i="15"/>
  <c r="I43" i="15"/>
  <c r="I42" i="15"/>
  <c r="L41" i="15"/>
  <c r="K41" i="15"/>
  <c r="I41" i="15"/>
  <c r="I40" i="15"/>
  <c r="I37" i="15"/>
  <c r="K37" i="15" s="1"/>
  <c r="I32" i="15"/>
  <c r="F48" i="16" l="1"/>
  <c r="B26" i="16" s="1"/>
  <c r="L40" i="15"/>
  <c r="F48" i="15"/>
  <c r="L37" i="15"/>
  <c r="K42" i="15"/>
  <c r="L42" i="15" s="1"/>
  <c r="K43" i="15"/>
  <c r="L43" i="15" s="1"/>
  <c r="K32" i="15"/>
  <c r="L32" i="15" s="1"/>
  <c r="K46" i="15"/>
  <c r="L46" i="15" s="1"/>
  <c r="K45" i="15"/>
  <c r="L45" i="15" s="1"/>
  <c r="K40" i="15"/>
  <c r="I75" i="12"/>
  <c r="K74" i="12"/>
  <c r="L74" i="12" s="1"/>
  <c r="I74" i="12"/>
  <c r="K73" i="12"/>
  <c r="L73" i="12" s="1"/>
  <c r="I73" i="12"/>
  <c r="I72" i="12"/>
  <c r="I71" i="12"/>
  <c r="K71" i="12" s="1"/>
  <c r="L71" i="12" s="1"/>
  <c r="I70" i="12"/>
  <c r="K70" i="12" s="1"/>
  <c r="L70" i="12" s="1"/>
  <c r="I69" i="12"/>
  <c r="I68" i="12"/>
  <c r="I67" i="12"/>
  <c r="K66" i="12"/>
  <c r="L66" i="12" s="1"/>
  <c r="I66" i="12"/>
  <c r="K65" i="12"/>
  <c r="L65" i="12" s="1"/>
  <c r="I65" i="12"/>
  <c r="I64" i="12"/>
  <c r="I63" i="12"/>
  <c r="K63" i="12" s="1"/>
  <c r="L63" i="12" s="1"/>
  <c r="I62" i="12"/>
  <c r="K62" i="12" s="1"/>
  <c r="L62" i="12" s="1"/>
  <c r="I61" i="12"/>
  <c r="I60" i="12"/>
  <c r="I59" i="12"/>
  <c r="K58" i="12"/>
  <c r="L58" i="12" s="1"/>
  <c r="I58" i="12"/>
  <c r="K57" i="12"/>
  <c r="L57" i="12" s="1"/>
  <c r="I57" i="12"/>
  <c r="I56" i="12"/>
  <c r="I55" i="12"/>
  <c r="K55" i="12" s="1"/>
  <c r="L55" i="12" s="1"/>
  <c r="I54" i="12"/>
  <c r="K54" i="12" s="1"/>
  <c r="L54" i="12" s="1"/>
  <c r="I53" i="12"/>
  <c r="I52" i="12"/>
  <c r="I51" i="12"/>
  <c r="K50" i="12"/>
  <c r="L50" i="12" s="1"/>
  <c r="I50" i="12"/>
  <c r="K47" i="12"/>
  <c r="L47" i="12" s="1"/>
  <c r="I47" i="12"/>
  <c r="I42" i="12"/>
  <c r="I37" i="12"/>
  <c r="K37" i="12" s="1"/>
  <c r="L37" i="12" s="1"/>
  <c r="I32" i="12"/>
  <c r="K32" i="12" s="1"/>
  <c r="L32" i="12" s="1"/>
  <c r="F49" i="15" l="1"/>
  <c r="B26" i="15" s="1"/>
  <c r="L51" i="12"/>
  <c r="L59" i="12"/>
  <c r="L60" i="12"/>
  <c r="L75" i="12"/>
  <c r="F77" i="12"/>
  <c r="K52" i="12"/>
  <c r="L52" i="12" s="1"/>
  <c r="K60" i="12"/>
  <c r="K68" i="12"/>
  <c r="L68" i="12" s="1"/>
  <c r="K53" i="12"/>
  <c r="L53" i="12" s="1"/>
  <c r="K61" i="12"/>
  <c r="L61" i="12" s="1"/>
  <c r="K69" i="12"/>
  <c r="L69" i="12" s="1"/>
  <c r="K42" i="12"/>
  <c r="L42" i="12" s="1"/>
  <c r="K56" i="12"/>
  <c r="L56" i="12" s="1"/>
  <c r="K64" i="12"/>
  <c r="L64" i="12" s="1"/>
  <c r="K72" i="12"/>
  <c r="L72" i="12" s="1"/>
  <c r="K51" i="12"/>
  <c r="K59" i="12"/>
  <c r="K67" i="12"/>
  <c r="L67" i="12" s="1"/>
  <c r="K75" i="12"/>
  <c r="K60" i="13"/>
  <c r="L60" i="13" s="1"/>
  <c r="I60" i="13"/>
  <c r="K59" i="13"/>
  <c r="L59" i="13" s="1"/>
  <c r="I59" i="13"/>
  <c r="I58" i="13"/>
  <c r="I57" i="13"/>
  <c r="K57" i="13" s="1"/>
  <c r="L57" i="13" s="1"/>
  <c r="I56" i="13"/>
  <c r="K56" i="13" s="1"/>
  <c r="L56" i="13" s="1"/>
  <c r="I55" i="13"/>
  <c r="K55" i="13" s="1"/>
  <c r="I54" i="13"/>
  <c r="I53" i="13"/>
  <c r="K52" i="13"/>
  <c r="L52" i="13" s="1"/>
  <c r="I52" i="13"/>
  <c r="K51" i="13"/>
  <c r="L51" i="13" s="1"/>
  <c r="I51" i="13"/>
  <c r="I50" i="13"/>
  <c r="I49" i="13"/>
  <c r="K49" i="13" s="1"/>
  <c r="L49" i="13" s="1"/>
  <c r="I48" i="13"/>
  <c r="K48" i="13" s="1"/>
  <c r="L48" i="13" s="1"/>
  <c r="I47" i="13"/>
  <c r="K47" i="13" s="1"/>
  <c r="I46" i="13"/>
  <c r="I45" i="13"/>
  <c r="K42" i="13"/>
  <c r="L42" i="13" s="1"/>
  <c r="I42" i="13"/>
  <c r="K37" i="13"/>
  <c r="L37" i="13" s="1"/>
  <c r="I37" i="13"/>
  <c r="I32" i="13"/>
  <c r="F78" i="12" l="1"/>
  <c r="B26" i="12" s="1"/>
  <c r="L54" i="13"/>
  <c r="K32" i="13"/>
  <c r="L32" i="13" s="1"/>
  <c r="F63" i="13" s="1"/>
  <c r="B26" i="13" s="1"/>
  <c r="L47" i="13"/>
  <c r="K50" i="13"/>
  <c r="L50" i="13" s="1"/>
  <c r="L55" i="13"/>
  <c r="K58" i="13"/>
  <c r="L58" i="13" s="1"/>
  <c r="F62" i="13"/>
  <c r="K45" i="13"/>
  <c r="L45" i="13" s="1"/>
  <c r="K53" i="13"/>
  <c r="L53" i="13" s="1"/>
  <c r="K46" i="13"/>
  <c r="L46" i="13" s="1"/>
  <c r="K54" i="13"/>
  <c r="I64" i="11"/>
  <c r="I63" i="11"/>
  <c r="K63" i="11" s="1"/>
  <c r="L63" i="11" s="1"/>
  <c r="K62" i="11"/>
  <c r="L62" i="11" s="1"/>
  <c r="I62" i="11"/>
  <c r="I61" i="11"/>
  <c r="I60" i="11"/>
  <c r="L59" i="11"/>
  <c r="K59" i="11"/>
  <c r="I59" i="11"/>
  <c r="K58" i="11"/>
  <c r="L58" i="11" s="1"/>
  <c r="I58" i="11"/>
  <c r="I57" i="11"/>
  <c r="I56" i="11"/>
  <c r="I55" i="11"/>
  <c r="K55" i="11" s="1"/>
  <c r="L55" i="11" s="1"/>
  <c r="K54" i="11"/>
  <c r="L54" i="11" s="1"/>
  <c r="I54" i="11"/>
  <c r="I53" i="11"/>
  <c r="K53" i="11" s="1"/>
  <c r="I52" i="11"/>
  <c r="L51" i="11"/>
  <c r="K51" i="11"/>
  <c r="I51" i="11"/>
  <c r="K50" i="11"/>
  <c r="L50" i="11" s="1"/>
  <c r="I50" i="11"/>
  <c r="I49" i="11"/>
  <c r="K49" i="11" s="1"/>
  <c r="I48" i="11"/>
  <c r="I47" i="11"/>
  <c r="K47" i="11" s="1"/>
  <c r="L47" i="11" s="1"/>
  <c r="K46" i="11"/>
  <c r="L46" i="11" s="1"/>
  <c r="I46" i="11"/>
  <c r="I45" i="11"/>
  <c r="K45" i="11" s="1"/>
  <c r="I42" i="11"/>
  <c r="I37" i="11"/>
  <c r="K37" i="11" s="1"/>
  <c r="L37" i="11" s="1"/>
  <c r="K32" i="11"/>
  <c r="L32" i="11" s="1"/>
  <c r="I32" i="11"/>
  <c r="L52" i="11" l="1"/>
  <c r="L57" i="11"/>
  <c r="L42" i="11"/>
  <c r="L60" i="11"/>
  <c r="F66" i="11"/>
  <c r="K57" i="11"/>
  <c r="K42" i="11"/>
  <c r="L49" i="11"/>
  <c r="K52" i="11"/>
  <c r="K60" i="11"/>
  <c r="K61" i="11"/>
  <c r="L61" i="11" s="1"/>
  <c r="L45" i="11"/>
  <c r="K48" i="11"/>
  <c r="L48" i="11" s="1"/>
  <c r="L53" i="11"/>
  <c r="K56" i="11"/>
  <c r="L56" i="11" s="1"/>
  <c r="K64" i="11"/>
  <c r="L64" i="11" s="1"/>
  <c r="I62" i="10"/>
  <c r="I61" i="10"/>
  <c r="K60" i="10"/>
  <c r="L60" i="10" s="1"/>
  <c r="I60" i="10"/>
  <c r="K59" i="10"/>
  <c r="L59" i="10" s="1"/>
  <c r="I59" i="10"/>
  <c r="I58" i="10"/>
  <c r="I57" i="10"/>
  <c r="K57" i="10" s="1"/>
  <c r="L57" i="10" s="1"/>
  <c r="L56" i="10"/>
  <c r="K56" i="10"/>
  <c r="I56" i="10"/>
  <c r="I55" i="10"/>
  <c r="I54" i="10"/>
  <c r="I53" i="10"/>
  <c r="K52" i="10"/>
  <c r="L52" i="10" s="1"/>
  <c r="I52" i="10"/>
  <c r="K51" i="10"/>
  <c r="L51" i="10" s="1"/>
  <c r="I51" i="10"/>
  <c r="I50" i="10"/>
  <c r="K50" i="10" s="1"/>
  <c r="I49" i="10"/>
  <c r="K49" i="10" s="1"/>
  <c r="L49" i="10" s="1"/>
  <c r="L48" i="10"/>
  <c r="K48" i="10"/>
  <c r="I48" i="10"/>
  <c r="I47" i="10"/>
  <c r="I46" i="10"/>
  <c r="I45" i="10"/>
  <c r="K42" i="10"/>
  <c r="L42" i="10" s="1"/>
  <c r="I42" i="10"/>
  <c r="K37" i="10"/>
  <c r="L37" i="10" s="1"/>
  <c r="I37" i="10"/>
  <c r="I32" i="10"/>
  <c r="F67" i="11" l="1"/>
  <c r="B26" i="11" s="1"/>
  <c r="L45" i="10"/>
  <c r="L61" i="10"/>
  <c r="L32" i="10"/>
  <c r="L54" i="10"/>
  <c r="L55" i="10"/>
  <c r="F64" i="10"/>
  <c r="K47" i="10"/>
  <c r="L47" i="10" s="1"/>
  <c r="K55" i="10"/>
  <c r="K32" i="10"/>
  <c r="K58" i="10"/>
  <c r="L58" i="10" s="1"/>
  <c r="K45" i="10"/>
  <c r="L50" i="10"/>
  <c r="K53" i="10"/>
  <c r="L53" i="10" s="1"/>
  <c r="K61" i="10"/>
  <c r="K46" i="10"/>
  <c r="L46" i="10" s="1"/>
  <c r="K54" i="10"/>
  <c r="K62" i="10"/>
  <c r="L62" i="10" s="1"/>
  <c r="I64" i="9"/>
  <c r="I63" i="9"/>
  <c r="K63" i="9" s="1"/>
  <c r="L63" i="9" s="1"/>
  <c r="K62" i="9"/>
  <c r="L62" i="9" s="1"/>
  <c r="I62" i="9"/>
  <c r="I61" i="9"/>
  <c r="I60" i="9"/>
  <c r="I59" i="9"/>
  <c r="K59" i="9" s="1"/>
  <c r="L59" i="9" s="1"/>
  <c r="K58" i="9"/>
  <c r="L58" i="9" s="1"/>
  <c r="I58" i="9"/>
  <c r="I57" i="9"/>
  <c r="I56" i="9"/>
  <c r="I55" i="9"/>
  <c r="K55" i="9" s="1"/>
  <c r="L55" i="9" s="1"/>
  <c r="K54" i="9"/>
  <c r="L54" i="9" s="1"/>
  <c r="I54" i="9"/>
  <c r="I53" i="9"/>
  <c r="I52" i="9"/>
  <c r="I51" i="9"/>
  <c r="K51" i="9" s="1"/>
  <c r="L51" i="9" s="1"/>
  <c r="K50" i="9"/>
  <c r="L50" i="9" s="1"/>
  <c r="I50" i="9"/>
  <c r="I47" i="9"/>
  <c r="I42" i="9"/>
  <c r="I37" i="9"/>
  <c r="K37" i="9" s="1"/>
  <c r="L37" i="9" s="1"/>
  <c r="K32" i="9"/>
  <c r="L32" i="9" s="1"/>
  <c r="I32" i="9"/>
  <c r="F65" i="10" l="1"/>
  <c r="B26" i="10" s="1"/>
  <c r="L61" i="9"/>
  <c r="L53" i="9"/>
  <c r="L57" i="9"/>
  <c r="L64" i="9"/>
  <c r="F66" i="9"/>
  <c r="K47" i="9"/>
  <c r="L47" i="9" s="1"/>
  <c r="K57" i="9"/>
  <c r="K52" i="9"/>
  <c r="L52" i="9" s="1"/>
  <c r="K60" i="9"/>
  <c r="L60" i="9" s="1"/>
  <c r="K61" i="9"/>
  <c r="K64" i="9"/>
  <c r="K53" i="9"/>
  <c r="K42" i="9"/>
  <c r="L42" i="9" s="1"/>
  <c r="K56" i="9"/>
  <c r="L56" i="9" s="1"/>
  <c r="K70" i="8"/>
  <c r="I70" i="8"/>
  <c r="L70" i="8" s="1"/>
  <c r="I69" i="8"/>
  <c r="I68" i="8"/>
  <c r="L67" i="8"/>
  <c r="K67" i="8"/>
  <c r="I67" i="8"/>
  <c r="K66" i="8"/>
  <c r="I66" i="8"/>
  <c r="L66" i="8" s="1"/>
  <c r="I65" i="8"/>
  <c r="L64" i="8"/>
  <c r="K64" i="8"/>
  <c r="I64" i="8"/>
  <c r="I63" i="8"/>
  <c r="K63" i="8" s="1"/>
  <c r="L63" i="8" s="1"/>
  <c r="K62" i="8"/>
  <c r="I62" i="8"/>
  <c r="L62" i="8" s="1"/>
  <c r="I61" i="8"/>
  <c r="I60" i="8"/>
  <c r="L59" i="8"/>
  <c r="K59" i="8"/>
  <c r="I59" i="8"/>
  <c r="K58" i="8"/>
  <c r="I58" i="8"/>
  <c r="L58" i="8" s="1"/>
  <c r="I57" i="8"/>
  <c r="L56" i="8"/>
  <c r="K56" i="8"/>
  <c r="I56" i="8"/>
  <c r="I55" i="8"/>
  <c r="K55" i="8" s="1"/>
  <c r="L55" i="8" s="1"/>
  <c r="K54" i="8"/>
  <c r="I54" i="8"/>
  <c r="L54" i="8" s="1"/>
  <c r="I53" i="8"/>
  <c r="I52" i="8"/>
  <c r="L51" i="8"/>
  <c r="K51" i="8"/>
  <c r="I51" i="8"/>
  <c r="K50" i="8"/>
  <c r="I50" i="8"/>
  <c r="L50" i="8" s="1"/>
  <c r="I47" i="8"/>
  <c r="I42" i="8"/>
  <c r="K42" i="8" s="1"/>
  <c r="L42" i="8" s="1"/>
  <c r="I37" i="8"/>
  <c r="K37" i="8" s="1"/>
  <c r="L37" i="8" s="1"/>
  <c r="K32" i="8"/>
  <c r="I32" i="8"/>
  <c r="F72" i="8" s="1"/>
  <c r="F67" i="9" l="1"/>
  <c r="B26" i="9" s="1"/>
  <c r="L47" i="8"/>
  <c r="L68" i="8"/>
  <c r="L69" i="8"/>
  <c r="K53" i="8"/>
  <c r="L53" i="8" s="1"/>
  <c r="K61" i="8"/>
  <c r="L61" i="8" s="1"/>
  <c r="K69" i="8"/>
  <c r="L32" i="8"/>
  <c r="K47" i="8"/>
  <c r="K57" i="8"/>
  <c r="L57" i="8" s="1"/>
  <c r="K65" i="8"/>
  <c r="L65" i="8" s="1"/>
  <c r="K52" i="8"/>
  <c r="L52" i="8" s="1"/>
  <c r="K60" i="8"/>
  <c r="L60" i="8" s="1"/>
  <c r="K68" i="8"/>
  <c r="I69" i="7"/>
  <c r="I68" i="7"/>
  <c r="I67" i="7"/>
  <c r="K67" i="7" s="1"/>
  <c r="L67" i="7" s="1"/>
  <c r="K66" i="7"/>
  <c r="I66" i="7"/>
  <c r="L66" i="7" s="1"/>
  <c r="I65" i="7"/>
  <c r="K64" i="7"/>
  <c r="I64" i="7"/>
  <c r="L64" i="7" s="1"/>
  <c r="I63" i="7"/>
  <c r="K62" i="7"/>
  <c r="L62" i="7" s="1"/>
  <c r="I62" i="7"/>
  <c r="I61" i="7"/>
  <c r="I60" i="7"/>
  <c r="I59" i="7"/>
  <c r="K59" i="7" s="1"/>
  <c r="L59" i="7" s="1"/>
  <c r="K58" i="7"/>
  <c r="I58" i="7"/>
  <c r="L58" i="7" s="1"/>
  <c r="I57" i="7"/>
  <c r="K56" i="7"/>
  <c r="I56" i="7"/>
  <c r="L56" i="7" s="1"/>
  <c r="I55" i="7"/>
  <c r="K54" i="7"/>
  <c r="L54" i="7" s="1"/>
  <c r="I54" i="7"/>
  <c r="I53" i="7"/>
  <c r="I52" i="7"/>
  <c r="K52" i="7" s="1"/>
  <c r="I51" i="7"/>
  <c r="K51" i="7" s="1"/>
  <c r="L51" i="7" s="1"/>
  <c r="L50" i="7"/>
  <c r="K50" i="7"/>
  <c r="I50" i="7"/>
  <c r="I47" i="7"/>
  <c r="K47" i="7" s="1"/>
  <c r="I42" i="7"/>
  <c r="I37" i="7"/>
  <c r="K32" i="7"/>
  <c r="L32" i="7" s="1"/>
  <c r="I32" i="7"/>
  <c r="F71" i="7" s="1"/>
  <c r="F73" i="8" l="1"/>
  <c r="B26" i="8" s="1"/>
  <c r="L57" i="7"/>
  <c r="L37" i="7"/>
  <c r="L63" i="7"/>
  <c r="L65" i="7"/>
  <c r="L60" i="7"/>
  <c r="K65" i="7"/>
  <c r="K60" i="7"/>
  <c r="K68" i="7"/>
  <c r="L68" i="7" s="1"/>
  <c r="K37" i="7"/>
  <c r="L52" i="7"/>
  <c r="K55" i="7"/>
  <c r="L55" i="7" s="1"/>
  <c r="K63" i="7"/>
  <c r="K53" i="7"/>
  <c r="L53" i="7" s="1"/>
  <c r="K61" i="7"/>
  <c r="L61" i="7" s="1"/>
  <c r="K69" i="7"/>
  <c r="L69" i="7" s="1"/>
  <c r="K57" i="7"/>
  <c r="L47" i="7"/>
  <c r="K42" i="7"/>
  <c r="L42" i="7" s="1"/>
  <c r="K60" i="6"/>
  <c r="I60" i="6"/>
  <c r="L60" i="6" s="1"/>
  <c r="K59" i="6"/>
  <c r="I59" i="6"/>
  <c r="L59" i="6" s="1"/>
  <c r="K58" i="6"/>
  <c r="L58" i="6" s="1"/>
  <c r="I58" i="6"/>
  <c r="I57" i="6"/>
  <c r="I56" i="6"/>
  <c r="I55" i="6"/>
  <c r="K55" i="6" s="1"/>
  <c r="L55" i="6" s="1"/>
  <c r="I54" i="6"/>
  <c r="I53" i="6"/>
  <c r="K53" i="6" s="1"/>
  <c r="K52" i="6"/>
  <c r="I52" i="6"/>
  <c r="L52" i="6" s="1"/>
  <c r="K51" i="6"/>
  <c r="I51" i="6"/>
  <c r="L51" i="6" s="1"/>
  <c r="K50" i="6"/>
  <c r="L50" i="6" s="1"/>
  <c r="I50" i="6"/>
  <c r="I47" i="6"/>
  <c r="I42" i="6"/>
  <c r="I37" i="6"/>
  <c r="K37" i="6" s="1"/>
  <c r="L37" i="6" s="1"/>
  <c r="I32" i="6"/>
  <c r="F72" i="7" l="1"/>
  <c r="B26" i="7" s="1"/>
  <c r="L56" i="6"/>
  <c r="L32" i="6"/>
  <c r="F62" i="6"/>
  <c r="K42" i="6"/>
  <c r="L42" i="6" s="1"/>
  <c r="L53" i="6"/>
  <c r="K56" i="6"/>
  <c r="K32" i="6"/>
  <c r="K54" i="6"/>
  <c r="L54" i="6" s="1"/>
  <c r="K47" i="6"/>
  <c r="L47" i="6" s="1"/>
  <c r="K57" i="6"/>
  <c r="L57" i="6" s="1"/>
  <c r="F63" i="6" l="1"/>
  <c r="B26" i="6" s="1"/>
  <c r="I61" i="17"/>
  <c r="I60" i="17"/>
  <c r="K60" i="17" s="1"/>
  <c r="L60" i="17" s="1"/>
  <c r="K59" i="17"/>
  <c r="L59" i="17" s="1"/>
  <c r="I59" i="17"/>
  <c r="I58" i="17"/>
  <c r="K58" i="17" s="1"/>
  <c r="I57" i="17"/>
  <c r="I56" i="17"/>
  <c r="K56" i="17" s="1"/>
  <c r="L56" i="17" s="1"/>
  <c r="K55" i="17"/>
  <c r="L55" i="17" s="1"/>
  <c r="I55" i="17"/>
  <c r="I54" i="17"/>
  <c r="I53" i="17"/>
  <c r="I52" i="17"/>
  <c r="K52" i="17" s="1"/>
  <c r="L52" i="17" s="1"/>
  <c r="K51" i="17"/>
  <c r="L51" i="17" s="1"/>
  <c r="I51" i="17"/>
  <c r="I50" i="17"/>
  <c r="I47" i="17"/>
  <c r="I42" i="17"/>
  <c r="K42" i="17" s="1"/>
  <c r="L42" i="17" s="1"/>
  <c r="K37" i="17"/>
  <c r="L37" i="17" s="1"/>
  <c r="I37" i="17"/>
  <c r="I32" i="17"/>
  <c r="L57" i="17" l="1"/>
  <c r="F63" i="17"/>
  <c r="K32" i="17"/>
  <c r="L32" i="17" s="1"/>
  <c r="K54" i="17"/>
  <c r="L54" i="17" s="1"/>
  <c r="K47" i="17"/>
  <c r="L47" i="17" s="1"/>
  <c r="K57" i="17"/>
  <c r="L58" i="17"/>
  <c r="K61" i="17"/>
  <c r="L61" i="17" s="1"/>
  <c r="K50" i="17"/>
  <c r="L50" i="17" s="1"/>
  <c r="K53" i="17"/>
  <c r="L53" i="17" s="1"/>
  <c r="I58" i="5"/>
  <c r="I57" i="5"/>
  <c r="K57" i="5" s="1"/>
  <c r="L57" i="5" s="1"/>
  <c r="K56" i="5"/>
  <c r="L56" i="5" s="1"/>
  <c r="I56" i="5"/>
  <c r="I55" i="5"/>
  <c r="I54" i="5"/>
  <c r="I53" i="5"/>
  <c r="K53" i="5" s="1"/>
  <c r="L53" i="5" s="1"/>
  <c r="K52" i="5"/>
  <c r="L52" i="5" s="1"/>
  <c r="I52" i="5"/>
  <c r="I51" i="5"/>
  <c r="I50" i="5"/>
  <c r="I49" i="5"/>
  <c r="K49" i="5" s="1"/>
  <c r="L49" i="5" s="1"/>
  <c r="K48" i="5"/>
  <c r="L48" i="5" s="1"/>
  <c r="I48" i="5"/>
  <c r="I47" i="5"/>
  <c r="I46" i="5"/>
  <c r="I45" i="5"/>
  <c r="K45" i="5" s="1"/>
  <c r="L45" i="5" s="1"/>
  <c r="K42" i="5"/>
  <c r="L42" i="5" s="1"/>
  <c r="I42" i="5"/>
  <c r="I37" i="5"/>
  <c r="I32" i="5"/>
  <c r="F64" i="17" l="1"/>
  <c r="B26" i="17" s="1"/>
  <c r="L51" i="5"/>
  <c r="L46" i="5"/>
  <c r="L37" i="5"/>
  <c r="F60" i="5"/>
  <c r="K37" i="5"/>
  <c r="K51" i="5"/>
  <c r="K46" i="5"/>
  <c r="K54" i="5"/>
  <c r="L54" i="5" s="1"/>
  <c r="K47" i="5"/>
  <c r="L47" i="5" s="1"/>
  <c r="K55" i="5"/>
  <c r="L55" i="5" s="1"/>
  <c r="K32" i="5"/>
  <c r="L32" i="5" s="1"/>
  <c r="K50" i="5"/>
  <c r="L50" i="5" s="1"/>
  <c r="K58" i="5"/>
  <c r="L58" i="5" s="1"/>
  <c r="I61" i="4"/>
  <c r="I60" i="4"/>
  <c r="K60" i="4" s="1"/>
  <c r="L60" i="4" s="1"/>
  <c r="K59" i="4"/>
  <c r="L59" i="4" s="1"/>
  <c r="I59" i="4"/>
  <c r="I58" i="4"/>
  <c r="I57" i="4"/>
  <c r="I56" i="4"/>
  <c r="K56" i="4" s="1"/>
  <c r="L56" i="4" s="1"/>
  <c r="K55" i="4"/>
  <c r="L55" i="4" s="1"/>
  <c r="I55" i="4"/>
  <c r="I54" i="4"/>
  <c r="I53" i="4"/>
  <c r="I52" i="4"/>
  <c r="K52" i="4" s="1"/>
  <c r="L52" i="4" s="1"/>
  <c r="K51" i="4"/>
  <c r="L51" i="4" s="1"/>
  <c r="I51" i="4"/>
  <c r="I50" i="4"/>
  <c r="I49" i="4"/>
  <c r="I48" i="4"/>
  <c r="K48" i="4" s="1"/>
  <c r="L48" i="4" s="1"/>
  <c r="K47" i="4"/>
  <c r="L47" i="4" s="1"/>
  <c r="I47" i="4"/>
  <c r="I46" i="4"/>
  <c r="I45" i="4"/>
  <c r="I42" i="4"/>
  <c r="K42" i="4" s="1"/>
  <c r="L42" i="4" s="1"/>
  <c r="K37" i="4"/>
  <c r="L37" i="4" s="1"/>
  <c r="I37" i="4"/>
  <c r="I32" i="4"/>
  <c r="K32" i="4" s="1"/>
  <c r="F61" i="5" l="1"/>
  <c r="B26" i="5" s="1"/>
  <c r="L50" i="4"/>
  <c r="L61" i="4"/>
  <c r="L46" i="4"/>
  <c r="L53" i="4"/>
  <c r="F63" i="4"/>
  <c r="K46" i="4"/>
  <c r="K54" i="4"/>
  <c r="L54" i="4" s="1"/>
  <c r="K49" i="4"/>
  <c r="L49" i="4" s="1"/>
  <c r="K57" i="4"/>
  <c r="L57" i="4" s="1"/>
  <c r="K50" i="4"/>
  <c r="K58" i="4"/>
  <c r="L58" i="4" s="1"/>
  <c r="L32" i="4"/>
  <c r="K45" i="4"/>
  <c r="L45" i="4" s="1"/>
  <c r="K53" i="4"/>
  <c r="K61" i="4"/>
  <c r="I71" i="3"/>
  <c r="I70" i="3"/>
  <c r="I69" i="3"/>
  <c r="I68" i="3"/>
  <c r="I67" i="3"/>
  <c r="K66" i="3"/>
  <c r="I66" i="3"/>
  <c r="L66" i="3" s="1"/>
  <c r="I65" i="3"/>
  <c r="K65" i="3" s="1"/>
  <c r="I64" i="3"/>
  <c r="I63" i="3"/>
  <c r="K62" i="3"/>
  <c r="L62" i="3" s="1"/>
  <c r="I62" i="3"/>
  <c r="K61" i="3"/>
  <c r="L61" i="3" s="1"/>
  <c r="I61" i="3"/>
  <c r="I60" i="3"/>
  <c r="I59" i="3"/>
  <c r="K59" i="3" s="1"/>
  <c r="L59" i="3" s="1"/>
  <c r="L58" i="3"/>
  <c r="K58" i="3"/>
  <c r="I58" i="3"/>
  <c r="I57" i="3"/>
  <c r="I56" i="3"/>
  <c r="I55" i="3"/>
  <c r="K54" i="3"/>
  <c r="L54" i="3" s="1"/>
  <c r="I54" i="3"/>
  <c r="K53" i="3"/>
  <c r="L53" i="3" s="1"/>
  <c r="I53" i="3"/>
  <c r="I52" i="3"/>
  <c r="K52" i="3" s="1"/>
  <c r="I51" i="3"/>
  <c r="K51" i="3" s="1"/>
  <c r="L51" i="3" s="1"/>
  <c r="L50" i="3"/>
  <c r="K50" i="3"/>
  <c r="I50" i="3"/>
  <c r="I47" i="3"/>
  <c r="I42" i="3"/>
  <c r="I37" i="3"/>
  <c r="K32" i="3"/>
  <c r="I32" i="3"/>
  <c r="F73" i="3" s="1"/>
  <c r="F64" i="4" l="1"/>
  <c r="B26" i="4" s="1"/>
  <c r="L67" i="3"/>
  <c r="L42" i="3"/>
  <c r="L64" i="3"/>
  <c r="L55" i="3"/>
  <c r="L56" i="3"/>
  <c r="L69" i="3"/>
  <c r="K42" i="3"/>
  <c r="K56" i="3"/>
  <c r="K64" i="3"/>
  <c r="K67" i="3"/>
  <c r="K70" i="3"/>
  <c r="L70" i="3" s="1"/>
  <c r="K60" i="3"/>
  <c r="L60" i="3" s="1"/>
  <c r="L65" i="3"/>
  <c r="K68" i="3"/>
  <c r="L68" i="3" s="1"/>
  <c r="K37" i="3"/>
  <c r="L37" i="3" s="1"/>
  <c r="L52" i="3"/>
  <c r="K55" i="3"/>
  <c r="K63" i="3"/>
  <c r="L63" i="3" s="1"/>
  <c r="K71" i="3"/>
  <c r="L71" i="3" s="1"/>
  <c r="L32" i="3"/>
  <c r="K47" i="3"/>
  <c r="L47" i="3" s="1"/>
  <c r="K57" i="3"/>
  <c r="L57" i="3" s="1"/>
  <c r="K69" i="3"/>
  <c r="F74" i="3" l="1"/>
  <c r="B26" i="3" s="1"/>
  <c r="B26" i="2"/>
  <c r="F82" i="2"/>
  <c r="F81" i="2"/>
  <c r="L79" i="2"/>
  <c r="K79" i="2"/>
  <c r="I79" i="2"/>
  <c r="L78" i="2"/>
  <c r="K78" i="2"/>
  <c r="I78" i="2"/>
  <c r="L77" i="2"/>
  <c r="K77" i="2"/>
  <c r="I77" i="2"/>
  <c r="L76" i="2"/>
  <c r="K76" i="2"/>
  <c r="I76" i="2"/>
  <c r="L75" i="2"/>
  <c r="K75" i="2"/>
  <c r="I75" i="2"/>
  <c r="L74" i="2"/>
  <c r="K74" i="2"/>
  <c r="I74" i="2"/>
  <c r="L73" i="2"/>
  <c r="K73" i="2"/>
  <c r="I73" i="2"/>
  <c r="L72" i="2"/>
  <c r="K72" i="2"/>
  <c r="I72" i="2"/>
  <c r="L71" i="2"/>
  <c r="K71" i="2"/>
  <c r="I71" i="2"/>
  <c r="L70" i="2"/>
  <c r="K70" i="2"/>
  <c r="I70" i="2"/>
  <c r="L69" i="2"/>
  <c r="K69" i="2"/>
  <c r="I69" i="2"/>
  <c r="L68" i="2"/>
  <c r="K68" i="2"/>
  <c r="I68" i="2"/>
  <c r="L67" i="2"/>
  <c r="K67" i="2"/>
  <c r="I67" i="2"/>
  <c r="L66" i="2"/>
  <c r="K66" i="2"/>
  <c r="I66" i="2"/>
  <c r="L65" i="2"/>
  <c r="K65" i="2"/>
  <c r="I65" i="2"/>
  <c r="L64" i="2"/>
  <c r="K64" i="2"/>
  <c r="I64" i="2"/>
  <c r="L63" i="2"/>
  <c r="K63" i="2"/>
  <c r="I63" i="2"/>
  <c r="L62" i="2"/>
  <c r="K62" i="2"/>
  <c r="I62" i="2"/>
  <c r="L61" i="2"/>
  <c r="K61" i="2"/>
  <c r="I61" i="2"/>
  <c r="L60" i="2"/>
  <c r="K60" i="2"/>
  <c r="I60" i="2"/>
  <c r="L59" i="2"/>
  <c r="K59" i="2"/>
  <c r="I59" i="2"/>
  <c r="L58" i="2"/>
  <c r="K58" i="2"/>
  <c r="I58" i="2"/>
  <c r="L57" i="2"/>
  <c r="K57" i="2"/>
  <c r="I57" i="2"/>
  <c r="L56" i="2"/>
  <c r="K56" i="2"/>
  <c r="I56" i="2"/>
  <c r="L55" i="2"/>
  <c r="K55" i="2"/>
  <c r="I55" i="2"/>
  <c r="L52" i="2"/>
  <c r="K52" i="2"/>
  <c r="I52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<sst xmlns="http://schemas.openxmlformats.org/spreadsheetml/2006/main" count="2425" uniqueCount="213">
  <si>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</si>
  <si>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</si>
  <si>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</si>
  <si>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</si>
  <si>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</si>
  <si>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</si>
  <si>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</si>
  <si>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</si>
  <si>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</si>
  <si>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</si>
  <si>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</si>
  <si>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</si>
  <si>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</si>
  <si>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</si>
  <si>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</si>
  <si>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6</t>
  </si>
  <si>
    <t>WYK SZLG</t>
  </si>
  <si>
    <t>Wykonanie szlaku operacyjnego w warunkach górskich</t>
  </si>
  <si>
    <t>M</t>
  </si>
  <si>
    <t>7</t>
  </si>
  <si>
    <t>REM SZLZR</t>
  </si>
  <si>
    <t>Naprawa szlaku operacyjnego w warunkach górskich</t>
  </si>
  <si>
    <t>11</t>
  </si>
  <si>
    <t>WYK-DBL</t>
  </si>
  <si>
    <t>Wykonanie dylowanki na szlaku zrywkowym bez legarów poprzecznych</t>
  </si>
  <si>
    <t>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</si>
  <si>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</si>
  <si>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</si>
  <si>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</si>
  <si>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>16</t>
  </si>
  <si>
    <t>PORZ-GRAB</t>
  </si>
  <si>
    <t>Oczyszczanie powierzchni leśnych z gałęzi i innych pozostałości drzewnych przy użyciu zgrabiarki</t>
  </si>
  <si>
    <t>58</t>
  </si>
  <si>
    <t>WYK-TAL40</t>
  </si>
  <si>
    <t>Zdarcie pokrywy na talerzach 40 cm x 40 cm</t>
  </si>
  <si>
    <t>TSZT</t>
  </si>
  <si>
    <t>63</t>
  </si>
  <si>
    <t>POP-TAL</t>
  </si>
  <si>
    <t>Poprawianie talerzy - w poprawkach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</si>
  <si>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</si>
  <si>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</si>
  <si>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</si>
  <si>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</si>
  <si>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</si>
  <si>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</si>
  <si>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</si>
  <si>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</si>
  <si>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</si>
  <si>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</si>
  <si>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</si>
  <si>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</si>
  <si>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</si>
  <si>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</si>
  <si>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</si>
  <si>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</si>
  <si>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</si>
  <si>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</si>
  <si>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</si>
  <si>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</si>
  <si>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</si>
  <si>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</si>
  <si>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</si>
  <si>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</si>
  <si>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</si>
  <si>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</si>
  <si>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</si>
  <si>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151</t>
  </si>
  <si>
    <t>K GRODZEŃ</t>
  </si>
  <si>
    <t>Naprawa (konserwacja) ogrodzeń upraw leśnych</t>
  </si>
  <si>
    <t>H</t>
  </si>
  <si>
    <t>170</t>
  </si>
  <si>
    <t>ZAW-BUD</t>
  </si>
  <si>
    <t>Wywieszanie nowych budek lęgowych i schronów dla nietoperzy</t>
  </si>
  <si>
    <t>SZT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</si>
  <si>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</si>
  <si>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</si>
  <si>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</si>
  <si>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</si>
  <si>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</si>
  <si>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</si>
  <si>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</si>
  <si>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</si>
  <si>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</si>
  <si>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</si>
  <si>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</si>
  <si>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</si>
  <si>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</si>
  <si>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</si>
  <si>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</si>
  <si>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</si>
  <si>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</si>
  <si>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</si>
  <si>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</si>
  <si>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</si>
  <si>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</si>
  <si>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____________________________, dnia ______________</t>
  </si>
  <si>
    <t>Skarb Państwa</t>
  </si>
  <si>
    <t>Państwowe Gospodarstwo Leśne Lasy Państwowe</t>
  </si>
  <si>
    <t>Nadleśnictwo Komańcza</t>
  </si>
  <si>
    <t xml:space="preserve">38-543 Komańcza; Komańcza 125 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</si>
  <si>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</si>
  <si>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</si>
  <si>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</si>
  <si>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</si>
  <si>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</si>
  <si>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</si>
  <si>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</si>
  <si>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</si>
  <si>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</si>
  <si>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</si>
  <si>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</si>
  <si>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</si>
  <si>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</si>
  <si>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</si>
  <si>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</si>
  <si>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</si>
  <si>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</si>
  <si>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</si>
  <si>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</si>
  <si>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</si>
  <si>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</si>
  <si>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</si>
  <si>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</si>
  <si>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168</t>
  </si>
  <si>
    <t>SMAR-PBIO</t>
  </si>
  <si>
    <t>Smarowanie pni biopreparatem</t>
  </si>
  <si>
    <t>144</t>
  </si>
  <si>
    <t>GRODZ-SG</t>
  </si>
  <si>
    <t>Grodzenie upraw przed zwierzyną siatką w warunkach górskich</t>
  </si>
  <si>
    <t>HM</t>
  </si>
  <si>
    <t>136</t>
  </si>
  <si>
    <t>ZAB-MCHRG</t>
  </si>
  <si>
    <t>Zabezpieczenie młodników przed spałowaniem przy użyciu repelentów w warunkach górskich</t>
  </si>
  <si>
    <t>20</t>
  </si>
  <si>
    <t>WPOD G</t>
  </si>
  <si>
    <t>Wycinanie podszytów i podrostów (teren o nachyleniu powyżej 23% )</t>
  </si>
  <si>
    <t>19</t>
  </si>
  <si>
    <t>WPOD N</t>
  </si>
  <si>
    <t>Wycinanie podszytów i podrostów (teren równy lub falisty)</t>
  </si>
  <si>
    <t>107</t>
  </si>
  <si>
    <t>POP-BRYŁ</t>
  </si>
  <si>
    <t>Sadzenie sadzonek z zakrytym systemem korzeniowym w poprawkach i uzupełnieniach</t>
  </si>
  <si>
    <t>128</t>
  </si>
  <si>
    <t>CW-W</t>
  </si>
  <si>
    <t>Czyszczenia wczesne</t>
  </si>
  <si>
    <t>152</t>
  </si>
  <si>
    <t>PRZYB-1ŻU</t>
  </si>
  <si>
    <t>Przybicie okorowanych żerdzi w jednym rzędzie</t>
  </si>
  <si>
    <t>Odpowiadając na ogłoszenie o przetargu nieograniczonym na „Wykonywanie usług z zakresu gospodarki leśnej na terenie Nadleśnictwa Komańcza w roku 2026''  składamy niniejszym ofertę na pakiet P15.ŁOW_OHZ tego zamówienia:</t>
  </si>
  <si>
    <t>600</t>
  </si>
  <si>
    <t>ŁR-ORKA</t>
  </si>
  <si>
    <t>Głęboka orka</t>
  </si>
  <si>
    <t>602</t>
  </si>
  <si>
    <t>ŁR-PODOR</t>
  </si>
  <si>
    <t>Podorywka</t>
  </si>
  <si>
    <t>604</t>
  </si>
  <si>
    <t>ŁR-KULT</t>
  </si>
  <si>
    <t>Kultywatorowanie</t>
  </si>
  <si>
    <t>605</t>
  </si>
  <si>
    <t>ŁR-BRON</t>
  </si>
  <si>
    <t>Bronowanie</t>
  </si>
  <si>
    <t>606</t>
  </si>
  <si>
    <t>ŁR-TAL</t>
  </si>
  <si>
    <t>Talerzowanie</t>
  </si>
  <si>
    <t>613</t>
  </si>
  <si>
    <t>ŁR-NAWM</t>
  </si>
  <si>
    <t>Wysiew nawozów sztucznych</t>
  </si>
  <si>
    <t>614</t>
  </si>
  <si>
    <t>ŁR-WAPN</t>
  </si>
  <si>
    <t>Wapnowanie</t>
  </si>
  <si>
    <t>617</t>
  </si>
  <si>
    <t>ŁR-WYSNAS</t>
  </si>
  <si>
    <t>Wysiew nasion siewnikiem zbożowym</t>
  </si>
  <si>
    <t>620</t>
  </si>
  <si>
    <t>ŁR-SADZT</t>
  </si>
  <si>
    <t>Sadzenie bulw topinamburu lub ziemniaków</t>
  </si>
  <si>
    <t>626</t>
  </si>
  <si>
    <t>ŁR-KOSZR</t>
  </si>
  <si>
    <t>Koszenie trawy</t>
  </si>
  <si>
    <t>627</t>
  </si>
  <si>
    <t>ŁR-WYKŁW</t>
  </si>
  <si>
    <t>Koszenie trawy z wywozem z łąki</t>
  </si>
  <si>
    <t>631</t>
  </si>
  <si>
    <t>ŁR-BALOT</t>
  </si>
  <si>
    <t>Balotowanie siana lub masy zielonej</t>
  </si>
  <si>
    <t>807</t>
  </si>
  <si>
    <t>PREP-JEL</t>
  </si>
  <si>
    <t>Preparacja poroża byka jelenia</t>
  </si>
  <si>
    <t>825</t>
  </si>
  <si>
    <t>GODZ RŁ23</t>
  </si>
  <si>
    <t>Prace godzinowe ręczne w łowiectwie</t>
  </si>
  <si>
    <t>826</t>
  </si>
  <si>
    <t>GODZ SŁ23</t>
  </si>
  <si>
    <t>Prace godzinowe samochodowe w łowiectwie</t>
  </si>
  <si>
    <t>827</t>
  </si>
  <si>
    <t>GODZ MŁ23</t>
  </si>
  <si>
    <t>Prace godzinowe ciągnikowe w łowiectwie</t>
  </si>
  <si>
    <t>Odpowiadając na ogłoszenie o przetargu nieograniczonym na „Wykonywanie usług z zakresu gospodarki leśnej na terenie Nadleśnictwa Komańcza w roku 2026''  składamy niniejszym ofertę na pakiet P01.L02 Czystohorb tego zamówienia:</t>
  </si>
  <si>
    <t>Odpowiadając na ogłoszenie o przetargu nieograniczonym na „Wykonywanie usług z zakresu gospodarki leśnej na terenie Nadleśnictwa Komańcza w roku 2026''  składamy niniejszym ofertę na pakiet P02.L03 Dołżyca tego zamówienia:</t>
  </si>
  <si>
    <t>Odpowiadając na ogłoszenie o przetargu nieograniczonym na „Wykonywanie usług z zakresu gospodarki leśnej na terenie Nadleśnictwa Komańcza w roku 2026''  składamy niniejszym ofertę na pakiet P03.L04 Duszatyn tego zamówienia:</t>
  </si>
  <si>
    <t>Odpowiadając na ogłoszenie o przetargu nieograniczonym na „Wykonywanie usług z zakresu gospodarki leśnej na terenie Nadleśnictwa Komańcza w roku 2026''  składamy niniejszym ofertę na pakiet P04.L05 Jesionowa tego zamówienia:</t>
  </si>
  <si>
    <t>Odpowiadając na ogłoszenie o przetargu nieograniczonym na „Wykonywanie usług z zakresu gospodarki leśnej na terenie Nadleśnictwa Komańcza w roku 2026''  składamy niniejszym ofertę na pakiet P05.L06 Mików tego zamówienia:</t>
  </si>
  <si>
    <t>Odpowiadając na ogłoszenie o przetargu nieograniczonym na „Wykonywanie usług z zakresu gospodarki leśnej na terenie Nadleśnictwa Komańcza w roku 2026''  składamy niniejszym ofertę na pakiet P06.L07 Prełuki tego zamówienia:</t>
  </si>
  <si>
    <t>Odpowiadając na ogłoszenie o przetargu nieograniczonym na „Wykonywanie usług z zakresu gospodarki leśnej na terenie Nadleśnictwa Komańcza w roku 2026''  składamy niniejszym ofertę na pakiet P07.L08 Radoszyce tego zamówienia:</t>
  </si>
  <si>
    <t>Odpowiadając na ogłoszenie o przetargu nieograniczonym na „Wykonywanie usług z zakresu gospodarki leśnej na terenie Nadleśnictwa Komańcza w roku 2026''  składamy niniejszym ofertę na pakiet P08.L09 Turzańsk tego zamówienia:</t>
  </si>
  <si>
    <t>Odpowiadając na ogłoszenie o przetargu nieograniczonym na „Wykonywanie usług z zakresu gospodarki leśnej na terenie Nadleśnictwa Komańcza w roku 2026''  składamy niniejszym ofertę na pakiet P09.L10 Balnica tego zamówienia:</t>
  </si>
  <si>
    <t>Odpowiadając na ogłoszenie o przetargu nieograniczonym na „Wykonywanie usług z zakresu gospodarki leśnej na terenie Nadleśnictwa Komańcza w roku 2026''  składamy niniejszym ofertę na pakiet P10.L11 Czarny Las i Łowieckie tego zamówienia:</t>
  </si>
  <si>
    <t>Odpowiadając na ogłoszenie o przetargu nieograniczonym na „Wykonywanie usług z zakresu gospodarki leśnej na terenie Nadleśnictwa Komańcza w roku 2026''  składamy niniejszym ofertę na pakiet P11.L12 Maniów tego zamówienia:</t>
  </si>
  <si>
    <t>Odpowiadając na ogłoszenie o przetargu nieograniczonym na „Wykonywanie usług z zakresu gospodarki leśnej na terenie Nadleśnictwa Komańcza w roku 2026''  składamy niniejszym ofertę na pakiet P12.L13 Smolnik tego zamówienia:</t>
  </si>
  <si>
    <t>Odpowiadając na ogłoszenie o przetargu nieograniczonym na „Wykonywanie usług z zakresu gospodarki leśnej na terenie Nadleśnictwa Komańcza w roku 2026''  składamy niniejszym ofertę na pakiet P13.L14 Maguryczne tego zamówienia:</t>
  </si>
  <si>
    <t>Odpowiadając na ogłoszenie o przetargu nieograniczonym na „Wykonywanie usług z zakresu gospodarki leśnej na terenie Nadleśnictwa Komańcza w roku 2026''  składamy niniejszym ofertę na pakiet P14.L15 Wola Michowa tego zamówienia:</t>
  </si>
  <si>
    <t>(Nazwa i adres Wykonawcy)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</si>
  <si>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Zamawiającego.
5.  Oświadczamy, że uważamy się za związanych niniejszą ofertą przez czas wskazany w specyfikacji warunków zamówienia.
6.  Następujące zakresy rzeczowe wchodzące w przedmiot zamówienia zamierzamy zlecić następującym podwykonawcom: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</si>
</sst>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3" xfId="0" applyFon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20"/>
  <sheetViews>
    <sheetView tabSelected="1"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2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197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805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101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3774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102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2531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9" t="s">
        <v>103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73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630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6">
        <f>ROUND(I47+ K47,2)</f>
        <v>0</v>
      </c>
      <c r="M47" s="17"/>
    </row>
    <row r="48" spans="2:13" s="1" customFormat="1" ht="3.2" customHeight="1" x14ac:dyDescent="0.2"/>
    <row r="49" spans="2:13" s="1" customFormat="1" ht="18.2" customHeight="1" x14ac:dyDescent="0.2">
      <c r="B49" s="19" t="s">
        <v>104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3" s="1" customFormat="1" ht="5.25" customHeight="1" x14ac:dyDescent="0.2"/>
    <row r="51" spans="2:13" s="1" customFormat="1" ht="60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1" t="s">
        <v>10</v>
      </c>
      <c r="M51" s="21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165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16">
        <f>ROUND(I52+ K52,2)</f>
        <v>0</v>
      </c>
      <c r="M52" s="17"/>
    </row>
    <row r="53" spans="2:13" s="1" customFormat="1" ht="9" customHeight="1" x14ac:dyDescent="0.2"/>
    <row r="54" spans="2:13" s="1" customFormat="1" ht="62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1" t="s">
        <v>10</v>
      </c>
      <c r="M54" s="21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1800</v>
      </c>
      <c r="H55" s="11">
        <v>0</v>
      </c>
      <c r="I55" s="10">
        <f t="shared" ref="I55:I79" si="0">ROUND(G55* H55,2)</f>
        <v>0</v>
      </c>
      <c r="J55" s="5">
        <v>8</v>
      </c>
      <c r="K55" s="10">
        <f t="shared" ref="K55:K79" si="1">ROUND(I55* J55/100,2)</f>
        <v>0</v>
      </c>
      <c r="L55" s="16">
        <f t="shared" ref="L55:L79" si="2">ROUND(I55+ K55,2)</f>
        <v>0</v>
      </c>
      <c r="M55" s="17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1200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6">
        <f t="shared" si="2"/>
        <v>0</v>
      </c>
      <c r="M56" s="17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10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6">
        <f t="shared" si="2"/>
        <v>0</v>
      </c>
      <c r="M57" s="17"/>
    </row>
    <row r="58" spans="2:13" s="1" customFormat="1" ht="69.400000000000006" customHeight="1" x14ac:dyDescent="0.2">
      <c r="B58" s="5">
        <v>9</v>
      </c>
      <c r="C58" s="6" t="s">
        <v>25</v>
      </c>
      <c r="D58" s="6" t="s">
        <v>26</v>
      </c>
      <c r="E58" s="9" t="s">
        <v>27</v>
      </c>
      <c r="F58" s="6" t="s">
        <v>28</v>
      </c>
      <c r="G58" s="8">
        <v>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6">
        <f t="shared" si="2"/>
        <v>0</v>
      </c>
      <c r="M58" s="17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16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41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35</v>
      </c>
      <c r="G61" s="8">
        <v>3.4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35</v>
      </c>
      <c r="G62" s="8">
        <v>18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6">
        <f t="shared" si="2"/>
        <v>0</v>
      </c>
      <c r="M62" s="17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35</v>
      </c>
      <c r="G63" s="8">
        <v>3.4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35</v>
      </c>
      <c r="G64" s="8">
        <v>23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6">
        <f t="shared" si="2"/>
        <v>0</v>
      </c>
      <c r="M64" s="17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35</v>
      </c>
      <c r="G65" s="8">
        <v>44.4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6">
        <f t="shared" si="2"/>
        <v>0</v>
      </c>
      <c r="M65" s="17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28</v>
      </c>
      <c r="G66" s="8">
        <v>1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6">
        <f t="shared" si="2"/>
        <v>0</v>
      </c>
      <c r="M66" s="17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28</v>
      </c>
      <c r="G67" s="8">
        <v>26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6">
        <f t="shared" si="2"/>
        <v>0</v>
      </c>
      <c r="M67" s="17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28</v>
      </c>
      <c r="G68" s="8">
        <v>24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6">
        <f t="shared" si="2"/>
        <v>0</v>
      </c>
      <c r="M68" s="17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28</v>
      </c>
      <c r="G69" s="8">
        <v>20.27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6">
        <f t="shared" si="2"/>
        <v>0</v>
      </c>
      <c r="M69" s="17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28</v>
      </c>
      <c r="G70" s="8">
        <v>11.55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6">
        <f t="shared" si="2"/>
        <v>0</v>
      </c>
      <c r="M70" s="17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44</v>
      </c>
      <c r="H71" s="11">
        <v>0</v>
      </c>
      <c r="I71" s="10">
        <f t="shared" si="0"/>
        <v>0</v>
      </c>
      <c r="J71" s="5">
        <v>23</v>
      </c>
      <c r="K71" s="10">
        <f t="shared" si="1"/>
        <v>0</v>
      </c>
      <c r="L71" s="16">
        <f t="shared" si="2"/>
        <v>0</v>
      </c>
      <c r="M71" s="17"/>
    </row>
    <row r="72" spans="2:13" s="1" customFormat="1" ht="28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6">
        <f t="shared" si="2"/>
        <v>0</v>
      </c>
      <c r="M72" s="17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73</v>
      </c>
      <c r="G73" s="8">
        <v>30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6">
        <f t="shared" si="2"/>
        <v>0</v>
      </c>
      <c r="M73" s="17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69</v>
      </c>
      <c r="G74" s="8">
        <v>200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6">
        <f t="shared" si="2"/>
        <v>0</v>
      </c>
      <c r="M74" s="17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69</v>
      </c>
      <c r="G75" s="8">
        <v>10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6">
        <f t="shared" si="2"/>
        <v>0</v>
      </c>
      <c r="M75" s="17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69</v>
      </c>
      <c r="G76" s="8">
        <v>100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6">
        <f t="shared" si="2"/>
        <v>0</v>
      </c>
      <c r="M76" s="17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85</v>
      </c>
      <c r="F77" s="6" t="s">
        <v>69</v>
      </c>
      <c r="G77" s="8">
        <v>5</v>
      </c>
      <c r="H77" s="11">
        <v>0</v>
      </c>
      <c r="I77" s="10">
        <f t="shared" si="0"/>
        <v>0</v>
      </c>
      <c r="J77" s="5">
        <v>23</v>
      </c>
      <c r="K77" s="10">
        <f t="shared" si="1"/>
        <v>0</v>
      </c>
      <c r="L77" s="16">
        <f t="shared" si="2"/>
        <v>0</v>
      </c>
      <c r="M77" s="17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69</v>
      </c>
      <c r="G78" s="8">
        <v>38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6">
        <f t="shared" si="2"/>
        <v>0</v>
      </c>
      <c r="M78" s="17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90</v>
      </c>
      <c r="F79" s="6" t="s">
        <v>69</v>
      </c>
      <c r="G79" s="8">
        <v>4</v>
      </c>
      <c r="H79" s="11">
        <v>0</v>
      </c>
      <c r="I79" s="10">
        <f t="shared" si="0"/>
        <v>0</v>
      </c>
      <c r="J79" s="5">
        <v>23</v>
      </c>
      <c r="K79" s="10">
        <f t="shared" si="1"/>
        <v>0</v>
      </c>
      <c r="L79" s="16">
        <f t="shared" si="2"/>
        <v>0</v>
      </c>
      <c r="M79" s="17"/>
    </row>
    <row r="80" spans="2:13" s="1" customFormat="1" ht="55.9" customHeight="1" x14ac:dyDescent="0.2"/>
    <row r="81" spans="2:14" s="1" customFormat="1" ht="21.4" customHeight="1" x14ac:dyDescent="0.2">
      <c r="B81" s="36" t="s">
        <v>93</v>
      </c>
      <c r="C81" s="36"/>
      <c r="D81" s="36"/>
      <c r="E81" s="36"/>
      <c r="F81" s="37">
        <f>ROUND(I32+I37+I42+I47+I52+I55+I56+I57+I58+I59+I60+I61+I62+I63+I64+I65+I66+I67+I68+I69+I70+I71+I72+I73+I74+I75+I76+I77+I78+I79,2)</f>
        <v>0</v>
      </c>
      <c r="G81" s="38"/>
      <c r="H81" s="38"/>
      <c r="I81" s="38"/>
      <c r="J81" s="38"/>
      <c r="K81" s="38"/>
      <c r="L81" s="38"/>
      <c r="M81" s="39"/>
    </row>
    <row r="82" spans="2:14" s="1" customFormat="1" ht="21.4" customHeight="1" x14ac:dyDescent="0.2">
      <c r="B82" s="36" t="s">
        <v>94</v>
      </c>
      <c r="C82" s="36"/>
      <c r="D82" s="36"/>
      <c r="E82" s="36"/>
      <c r="F82" s="40">
        <f>ROUND(L32+L37+L42+L47+L52+L55+L56+L57+L58+L59+L60+L61+L62+L63+L64+L65+L66+L67+L68+L69+L70+L71+L72+L73+L74+L75+L76+L77+L78+L79,2)</f>
        <v>0</v>
      </c>
      <c r="G82" s="41"/>
      <c r="H82" s="41"/>
      <c r="I82" s="41"/>
      <c r="J82" s="41"/>
      <c r="K82" s="41"/>
      <c r="L82" s="41"/>
      <c r="M82" s="42"/>
    </row>
    <row r="83" spans="2:14" s="1" customFormat="1" ht="11.1" customHeight="1" x14ac:dyDescent="0.2"/>
    <row r="84" spans="2:14" s="1" customFormat="1" ht="80.099999999999994" customHeight="1" x14ac:dyDescent="0.2">
      <c r="B84" s="32" t="s">
        <v>112</v>
      </c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</row>
    <row r="85" spans="2:14" s="1" customFormat="1" ht="2.65" customHeight="1" x14ac:dyDescent="0.2"/>
    <row r="86" spans="2:14" s="1" customFormat="1" ht="110.1" customHeight="1" x14ac:dyDescent="0.2">
      <c r="B86" s="32" t="s">
        <v>113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" customFormat="1" ht="5.25" customHeight="1" x14ac:dyDescent="0.2"/>
    <row r="88" spans="2:14" s="1" customFormat="1" ht="110.1" customHeight="1" x14ac:dyDescent="0.2">
      <c r="B88" s="22" t="s">
        <v>212</v>
      </c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2:14" s="1" customFormat="1" ht="5.25" customHeight="1" x14ac:dyDescent="0.2"/>
    <row r="90" spans="2:14" s="1" customFormat="1" ht="37.9" customHeight="1" x14ac:dyDescent="0.2">
      <c r="C90" s="34" t="s">
        <v>106</v>
      </c>
      <c r="D90" s="34"/>
      <c r="E90" s="34"/>
      <c r="F90" s="35" t="s">
        <v>107</v>
      </c>
      <c r="G90" s="35"/>
      <c r="H90" s="35"/>
      <c r="I90" s="35"/>
      <c r="J90" s="35"/>
      <c r="K90" s="35"/>
      <c r="L90" s="35"/>
    </row>
    <row r="91" spans="2:14" s="1" customFormat="1" ht="28.7" customHeight="1" x14ac:dyDescent="0.2"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2:14" s="1" customFormat="1" ht="28.7" customHeight="1" x14ac:dyDescent="0.2"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4" s="1" customFormat="1" ht="28.7" customHeight="1" x14ac:dyDescent="0.2"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4" s="1" customFormat="1" ht="28.7" customHeight="1" x14ac:dyDescent="0.2"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4" s="1" customFormat="1" ht="2.65" customHeight="1" x14ac:dyDescent="0.2"/>
    <row r="96" spans="2:14" s="1" customFormat="1" ht="203.1" customHeight="1" x14ac:dyDescent="0.2">
      <c r="B96" s="32" t="s">
        <v>114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" customFormat="1" ht="2.65" customHeight="1" x14ac:dyDescent="0.2"/>
    <row r="98" spans="2:14" s="1" customFormat="1" ht="36.950000000000003" customHeight="1" x14ac:dyDescent="0.2">
      <c r="B98" s="33" t="s">
        <v>115</v>
      </c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</row>
    <row r="99" spans="2:14" s="1" customFormat="1" ht="2.65" customHeight="1" x14ac:dyDescent="0.2"/>
    <row r="100" spans="2:14" s="1" customFormat="1" ht="37.9" customHeight="1" x14ac:dyDescent="0.2">
      <c r="C100" s="34" t="s">
        <v>108</v>
      </c>
      <c r="D100" s="34"/>
      <c r="E100" s="34"/>
      <c r="F100" s="44" t="s">
        <v>109</v>
      </c>
      <c r="G100" s="44"/>
      <c r="H100" s="44"/>
      <c r="I100" s="44"/>
      <c r="J100" s="44"/>
      <c r="K100" s="44"/>
      <c r="L100" s="44"/>
    </row>
    <row r="101" spans="2:14" s="1" customFormat="1" ht="28.7" customHeight="1" x14ac:dyDescent="0.2"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2:14" s="1" customFormat="1" ht="28.7" customHeight="1" x14ac:dyDescent="0.2">
      <c r="C102" s="23"/>
      <c r="D102" s="23"/>
      <c r="E102" s="23"/>
      <c r="F102" s="23"/>
      <c r="G102" s="23"/>
      <c r="H102" s="23"/>
      <c r="I102" s="23"/>
      <c r="J102" s="23"/>
      <c r="K102" s="23"/>
      <c r="L102" s="23"/>
    </row>
    <row r="103" spans="2:14" s="1" customFormat="1" ht="28.7" customHeight="1" x14ac:dyDescent="0.2">
      <c r="C103" s="23"/>
      <c r="D103" s="23"/>
      <c r="E103" s="23"/>
      <c r="F103" s="23"/>
      <c r="G103" s="23"/>
      <c r="H103" s="23"/>
      <c r="I103" s="23"/>
      <c r="J103" s="23"/>
      <c r="K103" s="23"/>
      <c r="L103" s="23"/>
    </row>
    <row r="104" spans="2:14" s="1" customFormat="1" ht="28.7" customHeight="1" x14ac:dyDescent="0.2">
      <c r="C104" s="23"/>
      <c r="D104" s="23"/>
      <c r="E104" s="23"/>
      <c r="F104" s="23"/>
      <c r="G104" s="23"/>
      <c r="H104" s="23"/>
      <c r="I104" s="23"/>
      <c r="J104" s="23"/>
      <c r="K104" s="23"/>
      <c r="L104" s="23"/>
    </row>
    <row r="105" spans="2:14" s="1" customFormat="1" ht="2.65" customHeight="1" x14ac:dyDescent="0.2"/>
    <row r="106" spans="2:14" s="1" customFormat="1" ht="159.94999999999999" customHeight="1" x14ac:dyDescent="0.2">
      <c r="B106" s="32" t="s">
        <v>116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54.95" customHeight="1" x14ac:dyDescent="0.2">
      <c r="B108" s="32" t="s">
        <v>117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60" customHeight="1" x14ac:dyDescent="0.2">
      <c r="B110" s="22" t="s">
        <v>118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 s="1" customFormat="1" ht="2.65" customHeight="1" x14ac:dyDescent="0.2"/>
    <row r="112" spans="2:14" s="1" customFormat="1" ht="48" customHeight="1" x14ac:dyDescent="0.2">
      <c r="B112" s="22" t="s">
        <v>119</v>
      </c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 s="1" customFormat="1" ht="2.65" customHeight="1" x14ac:dyDescent="0.2"/>
    <row r="114" spans="2:14" s="1" customFormat="1" ht="125.1" customHeight="1" x14ac:dyDescent="0.2">
      <c r="B114" s="32" t="s">
        <v>120</v>
      </c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</row>
    <row r="115" spans="2:14" s="1" customFormat="1" ht="2.65" customHeight="1" x14ac:dyDescent="0.2"/>
    <row r="116" spans="2:14" s="1" customFormat="1" ht="84.95" customHeight="1" x14ac:dyDescent="0.2">
      <c r="B116" s="32" t="s">
        <v>121</v>
      </c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</row>
    <row r="117" spans="2:14" s="1" customFormat="1" ht="86.85" customHeight="1" x14ac:dyDescent="0.2"/>
    <row r="118" spans="2:14" s="1" customFormat="1" ht="17.649999999999999" customHeight="1" x14ac:dyDescent="0.2">
      <c r="J118" s="43" t="s">
        <v>105</v>
      </c>
      <c r="K118" s="43"/>
      <c r="L118" s="43"/>
    </row>
    <row r="119" spans="2:14" s="1" customFormat="1" ht="145.15" customHeight="1" x14ac:dyDescent="0.2"/>
    <row r="120" spans="2:14" s="1" customFormat="1" ht="81.599999999999994" customHeight="1" x14ac:dyDescent="0.2">
      <c r="B120" s="31" t="s">
        <v>122</v>
      </c>
      <c r="C120" s="31"/>
      <c r="D120" s="31"/>
      <c r="E120" s="31"/>
      <c r="F120" s="31"/>
      <c r="G120" s="31"/>
      <c r="H120" s="31"/>
      <c r="I120" s="31"/>
      <c r="J120" s="31"/>
      <c r="K120" s="31"/>
    </row>
  </sheetData>
  <mergeCells count="94">
    <mergeCell ref="L60:M60"/>
    <mergeCell ref="L61:M61"/>
    <mergeCell ref="J118:L118"/>
    <mergeCell ref="F102:L102"/>
    <mergeCell ref="C104:E104"/>
    <mergeCell ref="L66:M66"/>
    <mergeCell ref="L67:M67"/>
    <mergeCell ref="F92:L92"/>
    <mergeCell ref="F93:L93"/>
    <mergeCell ref="F94:L94"/>
    <mergeCell ref="F100:L100"/>
    <mergeCell ref="L78:M78"/>
    <mergeCell ref="L79:M79"/>
    <mergeCell ref="F91:L91"/>
    <mergeCell ref="B114:N114"/>
    <mergeCell ref="B116:N116"/>
    <mergeCell ref="B39:L39"/>
    <mergeCell ref="B81:E81"/>
    <mergeCell ref="B82:E82"/>
    <mergeCell ref="B84:N84"/>
    <mergeCell ref="B86:N86"/>
    <mergeCell ref="L41:M41"/>
    <mergeCell ref="L42:M42"/>
    <mergeCell ref="L46:M46"/>
    <mergeCell ref="L47:M47"/>
    <mergeCell ref="F81:M81"/>
    <mergeCell ref="F82:M82"/>
    <mergeCell ref="L58:M58"/>
    <mergeCell ref="L59:M59"/>
    <mergeCell ref="L62:M62"/>
    <mergeCell ref="L64:M64"/>
    <mergeCell ref="L65:M65"/>
    <mergeCell ref="C20:E20"/>
    <mergeCell ref="C22:E22"/>
    <mergeCell ref="B10:E11"/>
    <mergeCell ref="B120:K120"/>
    <mergeCell ref="B88:N88"/>
    <mergeCell ref="B96:N96"/>
    <mergeCell ref="B98:N98"/>
    <mergeCell ref="C100:E100"/>
    <mergeCell ref="B106:N106"/>
    <mergeCell ref="B108:N108"/>
    <mergeCell ref="C90:E90"/>
    <mergeCell ref="C91:E91"/>
    <mergeCell ref="C92:E92"/>
    <mergeCell ref="C93:E93"/>
    <mergeCell ref="C94:E94"/>
    <mergeCell ref="F90:L90"/>
    <mergeCell ref="J2:P2"/>
    <mergeCell ref="L31:M31"/>
    <mergeCell ref="L32:M32"/>
    <mergeCell ref="L36:M36"/>
    <mergeCell ref="L37:M37"/>
    <mergeCell ref="H11:O12"/>
    <mergeCell ref="F14:I14"/>
    <mergeCell ref="B24:M24"/>
    <mergeCell ref="B26:M26"/>
    <mergeCell ref="B29:L29"/>
    <mergeCell ref="B34:L34"/>
    <mergeCell ref="B3:E3"/>
    <mergeCell ref="B5:E5"/>
    <mergeCell ref="B8:E8"/>
    <mergeCell ref="C16:E16"/>
    <mergeCell ref="C18:E18"/>
    <mergeCell ref="B110:N110"/>
    <mergeCell ref="B112:N112"/>
    <mergeCell ref="C101:E101"/>
    <mergeCell ref="F101:L101"/>
    <mergeCell ref="C102:E102"/>
    <mergeCell ref="C103:E103"/>
    <mergeCell ref="F103:L103"/>
    <mergeCell ref="F104:L104"/>
    <mergeCell ref="B4:E4"/>
    <mergeCell ref="B44:L44"/>
    <mergeCell ref="B49:L49"/>
    <mergeCell ref="B6:E6"/>
    <mergeCell ref="L76:M76"/>
    <mergeCell ref="B7:E7"/>
    <mergeCell ref="L73:M73"/>
    <mergeCell ref="L74:M74"/>
    <mergeCell ref="L63:M63"/>
    <mergeCell ref="L51:M51"/>
    <mergeCell ref="L52:M52"/>
    <mergeCell ref="L54:M54"/>
    <mergeCell ref="L55:M55"/>
    <mergeCell ref="L56:M56"/>
    <mergeCell ref="L57:M57"/>
    <mergeCell ref="L75:M75"/>
    <mergeCell ref="L77:M77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scale="6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3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206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TEXT(F65,"#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5837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103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60.75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235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104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61.5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160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9" customHeight="1" x14ac:dyDescent="0.2"/>
    <row r="44" spans="2:13" s="1" customFormat="1" ht="56.25" customHeight="1" x14ac:dyDescent="0.2">
      <c r="B44" s="2" t="s">
        <v>0</v>
      </c>
      <c r="C44" s="14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14" t="s">
        <v>7</v>
      </c>
      <c r="J44" s="4" t="s">
        <v>8</v>
      </c>
      <c r="K44" s="4" t="s">
        <v>9</v>
      </c>
      <c r="L44" s="21" t="s">
        <v>10</v>
      </c>
      <c r="M44" s="21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1800</v>
      </c>
      <c r="H45" s="11">
        <v>0</v>
      </c>
      <c r="I45" s="13">
        <f t="shared" ref="I45:I62" si="0">ROUND(G45* H45,2)</f>
        <v>0</v>
      </c>
      <c r="J45" s="5">
        <v>8</v>
      </c>
      <c r="K45" s="13">
        <f t="shared" ref="K45:K62" si="1">ROUND(I45* J45/100,2)</f>
        <v>0</v>
      </c>
      <c r="L45" s="16">
        <f t="shared" ref="L45:L62" si="2">ROUND(I45+ K45,2)</f>
        <v>0</v>
      </c>
      <c r="M45" s="17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1200</v>
      </c>
      <c r="H46" s="11">
        <v>0</v>
      </c>
      <c r="I46" s="13">
        <f t="shared" si="0"/>
        <v>0</v>
      </c>
      <c r="J46" s="5">
        <v>8</v>
      </c>
      <c r="K46" s="13">
        <f t="shared" si="1"/>
        <v>0</v>
      </c>
      <c r="L46" s="16">
        <f t="shared" si="2"/>
        <v>0</v>
      </c>
      <c r="M46" s="17"/>
    </row>
    <row r="47" spans="2:13" s="1" customFormat="1" ht="28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10</v>
      </c>
      <c r="H47" s="11">
        <v>0</v>
      </c>
      <c r="I47" s="13">
        <f t="shared" si="0"/>
        <v>0</v>
      </c>
      <c r="J47" s="5">
        <v>8</v>
      </c>
      <c r="K47" s="13">
        <f t="shared" si="1"/>
        <v>0</v>
      </c>
      <c r="L47" s="16">
        <f t="shared" si="2"/>
        <v>0</v>
      </c>
      <c r="M47" s="17"/>
    </row>
    <row r="48" spans="2:13" s="1" customFormat="1" ht="69.400000000000006" customHeight="1" x14ac:dyDescent="0.2">
      <c r="B48" s="5">
        <v>7</v>
      </c>
      <c r="C48" s="6" t="s">
        <v>25</v>
      </c>
      <c r="D48" s="6" t="s">
        <v>26</v>
      </c>
      <c r="E48" s="9" t="s">
        <v>27</v>
      </c>
      <c r="F48" s="6" t="s">
        <v>28</v>
      </c>
      <c r="G48" s="8">
        <v>4</v>
      </c>
      <c r="H48" s="11">
        <v>0</v>
      </c>
      <c r="I48" s="13">
        <f t="shared" si="0"/>
        <v>0</v>
      </c>
      <c r="J48" s="5">
        <v>8</v>
      </c>
      <c r="K48" s="13">
        <f t="shared" si="1"/>
        <v>0</v>
      </c>
      <c r="L48" s="16">
        <f t="shared" si="2"/>
        <v>0</v>
      </c>
      <c r="M48" s="17"/>
    </row>
    <row r="49" spans="2:13" s="1" customFormat="1" ht="19.7" customHeight="1" x14ac:dyDescent="0.2">
      <c r="B49" s="5">
        <v>8</v>
      </c>
      <c r="C49" s="6" t="s">
        <v>39</v>
      </c>
      <c r="D49" s="6" t="s">
        <v>40</v>
      </c>
      <c r="E49" s="7" t="s">
        <v>41</v>
      </c>
      <c r="F49" s="6" t="s">
        <v>35</v>
      </c>
      <c r="G49" s="8">
        <v>10</v>
      </c>
      <c r="H49" s="11">
        <v>0</v>
      </c>
      <c r="I49" s="13">
        <f t="shared" si="0"/>
        <v>0</v>
      </c>
      <c r="J49" s="5">
        <v>8</v>
      </c>
      <c r="K49" s="13">
        <f t="shared" si="1"/>
        <v>0</v>
      </c>
      <c r="L49" s="16">
        <f t="shared" si="2"/>
        <v>0</v>
      </c>
      <c r="M49" s="17"/>
    </row>
    <row r="50" spans="2:13" s="1" customFormat="1" ht="19.7" customHeight="1" x14ac:dyDescent="0.2">
      <c r="B50" s="5">
        <v>9</v>
      </c>
      <c r="C50" s="6" t="s">
        <v>45</v>
      </c>
      <c r="D50" s="6" t="s">
        <v>46</v>
      </c>
      <c r="E50" s="7" t="s">
        <v>47</v>
      </c>
      <c r="F50" s="6" t="s">
        <v>35</v>
      </c>
      <c r="G50" s="8">
        <v>10</v>
      </c>
      <c r="H50" s="11">
        <v>0</v>
      </c>
      <c r="I50" s="13">
        <f t="shared" si="0"/>
        <v>0</v>
      </c>
      <c r="J50" s="5">
        <v>8</v>
      </c>
      <c r="K50" s="13">
        <f t="shared" si="1"/>
        <v>0</v>
      </c>
      <c r="L50" s="16">
        <f t="shared" si="2"/>
        <v>0</v>
      </c>
      <c r="M50" s="17"/>
    </row>
    <row r="51" spans="2:13" s="1" customFormat="1" ht="19.7" customHeight="1" x14ac:dyDescent="0.2">
      <c r="B51" s="5">
        <v>10</v>
      </c>
      <c r="C51" s="6" t="s">
        <v>48</v>
      </c>
      <c r="D51" s="6" t="s">
        <v>49</v>
      </c>
      <c r="E51" s="7" t="s">
        <v>50</v>
      </c>
      <c r="F51" s="6" t="s">
        <v>35</v>
      </c>
      <c r="G51" s="8">
        <v>20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11</v>
      </c>
      <c r="C52" s="6" t="s">
        <v>51</v>
      </c>
      <c r="D52" s="6" t="s">
        <v>52</v>
      </c>
      <c r="E52" s="7" t="s">
        <v>53</v>
      </c>
      <c r="F52" s="6" t="s">
        <v>28</v>
      </c>
      <c r="G52" s="8">
        <v>10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28.7" customHeight="1" x14ac:dyDescent="0.2">
      <c r="B53" s="5">
        <v>12</v>
      </c>
      <c r="C53" s="6" t="s">
        <v>54</v>
      </c>
      <c r="D53" s="6" t="s">
        <v>55</v>
      </c>
      <c r="E53" s="7" t="s">
        <v>56</v>
      </c>
      <c r="F53" s="6" t="s">
        <v>28</v>
      </c>
      <c r="G53" s="8">
        <v>36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28.7" customHeight="1" x14ac:dyDescent="0.2">
      <c r="B54" s="5">
        <v>13</v>
      </c>
      <c r="C54" s="6" t="s">
        <v>57</v>
      </c>
      <c r="D54" s="6" t="s">
        <v>58</v>
      </c>
      <c r="E54" s="7" t="s">
        <v>59</v>
      </c>
      <c r="F54" s="6" t="s">
        <v>28</v>
      </c>
      <c r="G54" s="8">
        <v>1</v>
      </c>
      <c r="H54" s="11">
        <v>0</v>
      </c>
      <c r="I54" s="13">
        <f t="shared" si="0"/>
        <v>0</v>
      </c>
      <c r="J54" s="5">
        <v>8</v>
      </c>
      <c r="K54" s="13">
        <f t="shared" si="1"/>
        <v>0</v>
      </c>
      <c r="L54" s="16">
        <f t="shared" si="2"/>
        <v>0</v>
      </c>
      <c r="M54" s="17"/>
    </row>
    <row r="55" spans="2:13" s="1" customFormat="1" ht="19.7" customHeight="1" x14ac:dyDescent="0.2">
      <c r="B55" s="5">
        <v>14</v>
      </c>
      <c r="C55" s="6" t="s">
        <v>60</v>
      </c>
      <c r="D55" s="6" t="s">
        <v>61</v>
      </c>
      <c r="E55" s="7" t="s">
        <v>62</v>
      </c>
      <c r="F55" s="6" t="s">
        <v>28</v>
      </c>
      <c r="G55" s="8">
        <v>19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3" s="1" customFormat="1" ht="28.7" customHeight="1" x14ac:dyDescent="0.2">
      <c r="B56" s="5">
        <v>15</v>
      </c>
      <c r="C56" s="6" t="s">
        <v>63</v>
      </c>
      <c r="D56" s="6" t="s">
        <v>64</v>
      </c>
      <c r="E56" s="7" t="s">
        <v>65</v>
      </c>
      <c r="F56" s="6" t="s">
        <v>28</v>
      </c>
      <c r="G56" s="8">
        <v>20.85</v>
      </c>
      <c r="H56" s="11">
        <v>0</v>
      </c>
      <c r="I56" s="13">
        <f t="shared" si="0"/>
        <v>0</v>
      </c>
      <c r="J56" s="5">
        <v>8</v>
      </c>
      <c r="K56" s="13">
        <f t="shared" si="1"/>
        <v>0</v>
      </c>
      <c r="L56" s="16">
        <f t="shared" si="2"/>
        <v>0</v>
      </c>
      <c r="M56" s="17"/>
    </row>
    <row r="57" spans="2:13" s="1" customFormat="1" ht="28.7" customHeight="1" x14ac:dyDescent="0.2">
      <c r="B57" s="5">
        <v>16</v>
      </c>
      <c r="C57" s="6" t="s">
        <v>70</v>
      </c>
      <c r="D57" s="6" t="s">
        <v>71</v>
      </c>
      <c r="E57" s="7" t="s">
        <v>72</v>
      </c>
      <c r="F57" s="6" t="s">
        <v>73</v>
      </c>
      <c r="G57" s="8">
        <v>3</v>
      </c>
      <c r="H57" s="11">
        <v>0</v>
      </c>
      <c r="I57" s="13">
        <f t="shared" si="0"/>
        <v>0</v>
      </c>
      <c r="J57" s="5">
        <v>8</v>
      </c>
      <c r="K57" s="13">
        <f t="shared" si="1"/>
        <v>0</v>
      </c>
      <c r="L57" s="16">
        <f t="shared" si="2"/>
        <v>0</v>
      </c>
      <c r="M57" s="17"/>
    </row>
    <row r="58" spans="2:13" s="1" customFormat="1" ht="19.7" customHeight="1" x14ac:dyDescent="0.2">
      <c r="B58" s="5">
        <v>17</v>
      </c>
      <c r="C58" s="6" t="s">
        <v>74</v>
      </c>
      <c r="D58" s="6" t="s">
        <v>75</v>
      </c>
      <c r="E58" s="7" t="s">
        <v>76</v>
      </c>
      <c r="F58" s="6" t="s">
        <v>73</v>
      </c>
      <c r="G58" s="8">
        <v>9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19.7" customHeight="1" x14ac:dyDescent="0.2">
      <c r="B59" s="5">
        <v>18</v>
      </c>
      <c r="C59" s="6" t="s">
        <v>77</v>
      </c>
      <c r="D59" s="6" t="s">
        <v>78</v>
      </c>
      <c r="E59" s="7" t="s">
        <v>79</v>
      </c>
      <c r="F59" s="6" t="s">
        <v>69</v>
      </c>
      <c r="G59" s="8">
        <v>145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19</v>
      </c>
      <c r="C60" s="6" t="s">
        <v>80</v>
      </c>
      <c r="D60" s="6" t="s">
        <v>81</v>
      </c>
      <c r="E60" s="7" t="s">
        <v>82</v>
      </c>
      <c r="F60" s="6" t="s">
        <v>69</v>
      </c>
      <c r="G60" s="8">
        <v>10</v>
      </c>
      <c r="H60" s="11">
        <v>0</v>
      </c>
      <c r="I60" s="13">
        <f t="shared" si="0"/>
        <v>0</v>
      </c>
      <c r="J60" s="5">
        <v>8</v>
      </c>
      <c r="K60" s="13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20</v>
      </c>
      <c r="C61" s="6" t="s">
        <v>83</v>
      </c>
      <c r="D61" s="6" t="s">
        <v>84</v>
      </c>
      <c r="E61" s="7" t="s">
        <v>85</v>
      </c>
      <c r="F61" s="6" t="s">
        <v>69</v>
      </c>
      <c r="G61" s="8">
        <v>110</v>
      </c>
      <c r="H61" s="11">
        <v>0</v>
      </c>
      <c r="I61" s="13">
        <f t="shared" si="0"/>
        <v>0</v>
      </c>
      <c r="J61" s="5">
        <v>8</v>
      </c>
      <c r="K61" s="13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21</v>
      </c>
      <c r="C62" s="6" t="s">
        <v>88</v>
      </c>
      <c r="D62" s="6" t="s">
        <v>89</v>
      </c>
      <c r="E62" s="7" t="s">
        <v>90</v>
      </c>
      <c r="F62" s="6" t="s">
        <v>69</v>
      </c>
      <c r="G62" s="8">
        <v>83</v>
      </c>
      <c r="H62" s="11">
        <v>0</v>
      </c>
      <c r="I62" s="13">
        <f t="shared" si="0"/>
        <v>0</v>
      </c>
      <c r="J62" s="5">
        <v>8</v>
      </c>
      <c r="K62" s="13">
        <f t="shared" si="1"/>
        <v>0</v>
      </c>
      <c r="L62" s="16">
        <f t="shared" si="2"/>
        <v>0</v>
      </c>
      <c r="M62" s="17"/>
    </row>
    <row r="63" spans="2:13" s="1" customFormat="1" ht="55.9" customHeight="1" x14ac:dyDescent="0.2"/>
    <row r="64" spans="2:13" s="1" customFormat="1" ht="21.4" customHeight="1" x14ac:dyDescent="0.2">
      <c r="B64" s="36" t="s">
        <v>93</v>
      </c>
      <c r="C64" s="36"/>
      <c r="D64" s="36"/>
      <c r="E64" s="36"/>
      <c r="F64" s="37">
        <f>ROUND(I32+I37+I42+I45+I46+I47+I48+I49+I50+I51+I52+I53+I54+I55+I56+I57+I58+I59+I60+I61+I62,2)</f>
        <v>0</v>
      </c>
      <c r="G64" s="38"/>
      <c r="H64" s="38"/>
      <c r="I64" s="38"/>
      <c r="J64" s="38"/>
      <c r="K64" s="38"/>
      <c r="L64" s="38"/>
      <c r="M64" s="39"/>
    </row>
    <row r="65" spans="2:14" s="1" customFormat="1" ht="21.4" customHeight="1" x14ac:dyDescent="0.2">
      <c r="B65" s="36" t="s">
        <v>94</v>
      </c>
      <c r="C65" s="36"/>
      <c r="D65" s="36"/>
      <c r="E65" s="36"/>
      <c r="F65" s="40">
        <f>ROUND(L32+L37+L42+L45+L46+L47+L48+L49+L50+L51+L52+L53+L54+L55+L56+L57+L58+L59+L60+L61+L62,2)</f>
        <v>0</v>
      </c>
      <c r="G65" s="41"/>
      <c r="H65" s="41"/>
      <c r="I65" s="41"/>
      <c r="J65" s="41"/>
      <c r="K65" s="41"/>
      <c r="L65" s="41"/>
      <c r="M65" s="42"/>
    </row>
    <row r="66" spans="2:14" s="1" customFormat="1" ht="11.1" customHeight="1" x14ac:dyDescent="0.2"/>
    <row r="67" spans="2:14" s="1" customFormat="1" ht="80.099999999999994" customHeight="1" x14ac:dyDescent="0.2">
      <c r="B67" s="32" t="s">
        <v>112</v>
      </c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</row>
    <row r="68" spans="2:14" s="1" customFormat="1" ht="2.65" customHeight="1" x14ac:dyDescent="0.2"/>
    <row r="69" spans="2:14" s="1" customFormat="1" ht="110.1" customHeight="1" x14ac:dyDescent="0.2">
      <c r="B69" s="32" t="s">
        <v>113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</row>
    <row r="70" spans="2:14" s="1" customFormat="1" ht="5.25" customHeight="1" x14ac:dyDescent="0.2"/>
    <row r="71" spans="2:14" s="1" customFormat="1" ht="110.1" customHeight="1" x14ac:dyDescent="0.2">
      <c r="B71" s="22" t="s">
        <v>212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</row>
    <row r="72" spans="2:14" s="1" customFormat="1" ht="5.25" customHeight="1" x14ac:dyDescent="0.2"/>
    <row r="73" spans="2:14" s="1" customFormat="1" ht="37.9" customHeight="1" x14ac:dyDescent="0.2">
      <c r="C73" s="34" t="s">
        <v>106</v>
      </c>
      <c r="D73" s="34"/>
      <c r="E73" s="34"/>
      <c r="F73" s="35" t="s">
        <v>107</v>
      </c>
      <c r="G73" s="35"/>
      <c r="H73" s="35"/>
      <c r="I73" s="35"/>
      <c r="J73" s="35"/>
      <c r="K73" s="35"/>
      <c r="L73" s="35"/>
    </row>
    <row r="74" spans="2:14" s="1" customFormat="1" ht="28.7" customHeight="1" x14ac:dyDescent="0.2"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2:14" s="1" customFormat="1" ht="28.7" customHeight="1" x14ac:dyDescent="0.2"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2:14" s="1" customFormat="1" ht="28.7" customHeight="1" x14ac:dyDescent="0.2"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2:14" s="1" customFormat="1" ht="28.7" customHeight="1" x14ac:dyDescent="0.2"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2:14" s="1" customFormat="1" ht="2.65" customHeight="1" x14ac:dyDescent="0.2"/>
    <row r="79" spans="2:14" s="1" customFormat="1" ht="203.1" customHeight="1" x14ac:dyDescent="0.2">
      <c r="B79" s="32" t="s">
        <v>114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2:14" s="1" customFormat="1" ht="2.65" customHeight="1" x14ac:dyDescent="0.2"/>
    <row r="81" spans="2:14" s="1" customFormat="1" ht="36.950000000000003" customHeight="1" x14ac:dyDescent="0.2">
      <c r="B81" s="33" t="s">
        <v>115</v>
      </c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</row>
    <row r="82" spans="2:14" s="1" customFormat="1" ht="2.65" customHeight="1" x14ac:dyDescent="0.2"/>
    <row r="83" spans="2:14" s="1" customFormat="1" ht="37.9" customHeight="1" x14ac:dyDescent="0.2">
      <c r="C83" s="34" t="s">
        <v>108</v>
      </c>
      <c r="D83" s="34"/>
      <c r="E83" s="34"/>
      <c r="F83" s="44" t="s">
        <v>109</v>
      </c>
      <c r="G83" s="44"/>
      <c r="H83" s="44"/>
      <c r="I83" s="44"/>
      <c r="J83" s="44"/>
      <c r="K83" s="44"/>
      <c r="L83" s="44"/>
    </row>
    <row r="84" spans="2:14" s="1" customFormat="1" ht="28.7" customHeight="1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4" s="1" customFormat="1" ht="28.7" customHeight="1" x14ac:dyDescent="0.2"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2:14" s="1" customFormat="1" ht="28.7" customHeight="1" x14ac:dyDescent="0.2"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2:14" s="1" customFormat="1" ht="28.7" customHeight="1" x14ac:dyDescent="0.2"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2:14" s="1" customFormat="1" ht="2.65" customHeight="1" x14ac:dyDescent="0.2"/>
    <row r="89" spans="2:14" s="1" customFormat="1" ht="159.94999999999999" customHeight="1" x14ac:dyDescent="0.2">
      <c r="B89" s="32" t="s">
        <v>116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2:14" s="1" customFormat="1" ht="2.65" customHeight="1" x14ac:dyDescent="0.2"/>
    <row r="91" spans="2:14" s="1" customFormat="1" ht="54.95" customHeight="1" x14ac:dyDescent="0.2">
      <c r="B91" s="32" t="s">
        <v>117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2.65" customHeight="1" x14ac:dyDescent="0.2"/>
    <row r="93" spans="2:14" s="1" customFormat="1" ht="60" customHeight="1" x14ac:dyDescent="0.2">
      <c r="B93" s="22" t="s">
        <v>118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2:14" s="1" customFormat="1" ht="2.65" customHeight="1" x14ac:dyDescent="0.2"/>
    <row r="95" spans="2:14" s="1" customFormat="1" ht="48" customHeight="1" x14ac:dyDescent="0.2">
      <c r="B95" s="22" t="s">
        <v>119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2:14" s="1" customFormat="1" ht="2.65" customHeight="1" x14ac:dyDescent="0.2"/>
    <row r="97" spans="2:14" s="1" customFormat="1" ht="125.1" customHeight="1" x14ac:dyDescent="0.2">
      <c r="B97" s="32" t="s">
        <v>120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" customFormat="1" ht="2.65" customHeight="1" x14ac:dyDescent="0.2"/>
    <row r="99" spans="2:14" s="1" customFormat="1" ht="84.95" customHeight="1" x14ac:dyDescent="0.2">
      <c r="B99" s="32" t="s">
        <v>121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86.85" customHeight="1" x14ac:dyDescent="0.2"/>
    <row r="101" spans="2:14" s="1" customFormat="1" ht="17.649999999999999" customHeight="1" x14ac:dyDescent="0.2">
      <c r="J101" s="43" t="s">
        <v>105</v>
      </c>
      <c r="K101" s="43"/>
      <c r="L101" s="43"/>
    </row>
    <row r="102" spans="2:14" s="1" customFormat="1" ht="145.15" customHeight="1" x14ac:dyDescent="0.2"/>
    <row r="103" spans="2:14" s="1" customFormat="1" ht="81.599999999999994" customHeight="1" x14ac:dyDescent="0.2">
      <c r="B103" s="31" t="s">
        <v>122</v>
      </c>
      <c r="C103" s="31"/>
      <c r="D103" s="31"/>
      <c r="E103" s="31"/>
      <c r="F103" s="31"/>
      <c r="G103" s="31"/>
      <c r="H103" s="31"/>
      <c r="I103" s="31"/>
      <c r="J103" s="31"/>
      <c r="K103" s="31"/>
    </row>
  </sheetData>
  <mergeCells count="81">
    <mergeCell ref="J101:L101"/>
    <mergeCell ref="B103:K103"/>
    <mergeCell ref="B89:N89"/>
    <mergeCell ref="B91:N91"/>
    <mergeCell ref="B93:N93"/>
    <mergeCell ref="B95:N95"/>
    <mergeCell ref="B97:N97"/>
    <mergeCell ref="B99:N99"/>
    <mergeCell ref="C85:E85"/>
    <mergeCell ref="F85:L85"/>
    <mergeCell ref="C86:E86"/>
    <mergeCell ref="F86:L86"/>
    <mergeCell ref="C87:E87"/>
    <mergeCell ref="F87:L87"/>
    <mergeCell ref="B79:N79"/>
    <mergeCell ref="B81:N81"/>
    <mergeCell ref="C83:E83"/>
    <mergeCell ref="F83:L83"/>
    <mergeCell ref="C84:E84"/>
    <mergeCell ref="F84:L84"/>
    <mergeCell ref="C75:E75"/>
    <mergeCell ref="F75:L75"/>
    <mergeCell ref="C76:E76"/>
    <mergeCell ref="F76:L76"/>
    <mergeCell ref="C77:E77"/>
    <mergeCell ref="F77:L77"/>
    <mergeCell ref="C74:E74"/>
    <mergeCell ref="F74:L74"/>
    <mergeCell ref="L61:M61"/>
    <mergeCell ref="L62:M62"/>
    <mergeCell ref="B64:E64"/>
    <mergeCell ref="F64:M64"/>
    <mergeCell ref="B65:E65"/>
    <mergeCell ref="F65:M65"/>
    <mergeCell ref="B67:N67"/>
    <mergeCell ref="B69:N69"/>
    <mergeCell ref="B71:N71"/>
    <mergeCell ref="C73:E73"/>
    <mergeCell ref="F73:L73"/>
    <mergeCell ref="L60:M60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48:M48"/>
    <mergeCell ref="L32:M32"/>
    <mergeCell ref="B34:L34"/>
    <mergeCell ref="L36:M36"/>
    <mergeCell ref="L37:M37"/>
    <mergeCell ref="B39:L39"/>
    <mergeCell ref="L41:M41"/>
    <mergeCell ref="L42:M42"/>
    <mergeCell ref="L44:M44"/>
    <mergeCell ref="L45:M45"/>
    <mergeCell ref="L46:M46"/>
    <mergeCell ref="L47:M47"/>
    <mergeCell ref="L31:M31"/>
    <mergeCell ref="B8:E8"/>
    <mergeCell ref="B10:E11"/>
    <mergeCell ref="H11:O12"/>
    <mergeCell ref="F14:I14"/>
    <mergeCell ref="C16:E16"/>
    <mergeCell ref="C18:E18"/>
    <mergeCell ref="C20:E20"/>
    <mergeCell ref="C22:E22"/>
    <mergeCell ref="B24:M24"/>
    <mergeCell ref="B26:M26"/>
    <mergeCell ref="B29:L29"/>
    <mergeCell ref="B7:E7"/>
    <mergeCell ref="J2:P2"/>
    <mergeCell ref="B3:E3"/>
    <mergeCell ref="B4:E4"/>
    <mergeCell ref="B5:E5"/>
    <mergeCell ref="B6:E6"/>
  </mergeCells>
  <pageMargins left="0.7" right="0.7" top="0.75" bottom="0.75" header="0.3" footer="0.3"/>
  <pageSetup paperSize="9" scale="64" orientation="portrait" r:id="rId1"/>
  <colBreaks count="1" manualBreakCount="1">
    <brk id="15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5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207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69.75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5580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103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60.75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104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64.5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260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9" customHeight="1" x14ac:dyDescent="0.2"/>
    <row r="44" spans="2:13" s="1" customFormat="1" ht="65.25" customHeight="1" x14ac:dyDescent="0.2">
      <c r="B44" s="2" t="s">
        <v>0</v>
      </c>
      <c r="C44" s="14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14" t="s">
        <v>7</v>
      </c>
      <c r="J44" s="4" t="s">
        <v>8</v>
      </c>
      <c r="K44" s="4" t="s">
        <v>9</v>
      </c>
      <c r="L44" s="21" t="s">
        <v>10</v>
      </c>
      <c r="M44" s="21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1800</v>
      </c>
      <c r="H45" s="11">
        <v>0</v>
      </c>
      <c r="I45" s="13">
        <f t="shared" ref="I45:I64" si="0">ROUND(G45* H45,2)</f>
        <v>0</v>
      </c>
      <c r="J45" s="5">
        <v>8</v>
      </c>
      <c r="K45" s="13">
        <f t="shared" ref="K45:K64" si="1">ROUND(I45* J45/100,2)</f>
        <v>0</v>
      </c>
      <c r="L45" s="16">
        <f t="shared" ref="L45:L64" si="2">ROUND(I45+ K45,2)</f>
        <v>0</v>
      </c>
      <c r="M45" s="17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1200</v>
      </c>
      <c r="H46" s="11">
        <v>0</v>
      </c>
      <c r="I46" s="13">
        <f t="shared" si="0"/>
        <v>0</v>
      </c>
      <c r="J46" s="5">
        <v>8</v>
      </c>
      <c r="K46" s="13">
        <f t="shared" si="1"/>
        <v>0</v>
      </c>
      <c r="L46" s="16">
        <f t="shared" si="2"/>
        <v>0</v>
      </c>
      <c r="M46" s="17"/>
    </row>
    <row r="47" spans="2:13" s="1" customFormat="1" ht="28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10</v>
      </c>
      <c r="H47" s="11">
        <v>0</v>
      </c>
      <c r="I47" s="13">
        <f t="shared" si="0"/>
        <v>0</v>
      </c>
      <c r="J47" s="5">
        <v>8</v>
      </c>
      <c r="K47" s="13">
        <f t="shared" si="1"/>
        <v>0</v>
      </c>
      <c r="L47" s="16">
        <f t="shared" si="2"/>
        <v>0</v>
      </c>
      <c r="M47" s="17"/>
    </row>
    <row r="48" spans="2:13" s="1" customFormat="1" ht="28.7" customHeight="1" x14ac:dyDescent="0.2">
      <c r="B48" s="5">
        <v>7</v>
      </c>
      <c r="C48" s="6" t="s">
        <v>133</v>
      </c>
      <c r="D48" s="6" t="s">
        <v>134</v>
      </c>
      <c r="E48" s="7" t="s">
        <v>135</v>
      </c>
      <c r="F48" s="6" t="s">
        <v>28</v>
      </c>
      <c r="G48" s="8">
        <v>2</v>
      </c>
      <c r="H48" s="11">
        <v>0</v>
      </c>
      <c r="I48" s="13">
        <f t="shared" si="0"/>
        <v>0</v>
      </c>
      <c r="J48" s="5">
        <v>8</v>
      </c>
      <c r="K48" s="13">
        <f t="shared" si="1"/>
        <v>0</v>
      </c>
      <c r="L48" s="16">
        <f t="shared" si="2"/>
        <v>0</v>
      </c>
      <c r="M48" s="17"/>
    </row>
    <row r="49" spans="2:13" s="1" customFormat="1" ht="19.7" customHeight="1" x14ac:dyDescent="0.2">
      <c r="B49" s="5">
        <v>8</v>
      </c>
      <c r="C49" s="6" t="s">
        <v>32</v>
      </c>
      <c r="D49" s="6" t="s">
        <v>33</v>
      </c>
      <c r="E49" s="7" t="s">
        <v>34</v>
      </c>
      <c r="F49" s="6" t="s">
        <v>35</v>
      </c>
      <c r="G49" s="8">
        <v>9</v>
      </c>
      <c r="H49" s="11">
        <v>0</v>
      </c>
      <c r="I49" s="13">
        <f t="shared" si="0"/>
        <v>0</v>
      </c>
      <c r="J49" s="5">
        <v>8</v>
      </c>
      <c r="K49" s="13">
        <f t="shared" si="1"/>
        <v>0</v>
      </c>
      <c r="L49" s="16">
        <f t="shared" si="2"/>
        <v>0</v>
      </c>
      <c r="M49" s="17"/>
    </row>
    <row r="50" spans="2:13" s="1" customFormat="1" ht="19.7" customHeight="1" x14ac:dyDescent="0.2">
      <c r="B50" s="5">
        <v>9</v>
      </c>
      <c r="C50" s="6" t="s">
        <v>39</v>
      </c>
      <c r="D50" s="6" t="s">
        <v>40</v>
      </c>
      <c r="E50" s="7" t="s">
        <v>41</v>
      </c>
      <c r="F50" s="6" t="s">
        <v>35</v>
      </c>
      <c r="G50" s="8">
        <v>9</v>
      </c>
      <c r="H50" s="11">
        <v>0</v>
      </c>
      <c r="I50" s="13">
        <f t="shared" si="0"/>
        <v>0</v>
      </c>
      <c r="J50" s="5">
        <v>8</v>
      </c>
      <c r="K50" s="13">
        <f t="shared" si="1"/>
        <v>0</v>
      </c>
      <c r="L50" s="16">
        <f t="shared" si="2"/>
        <v>0</v>
      </c>
      <c r="M50" s="17"/>
    </row>
    <row r="51" spans="2:13" s="1" customFormat="1" ht="19.7" customHeight="1" x14ac:dyDescent="0.2">
      <c r="B51" s="5">
        <v>10</v>
      </c>
      <c r="C51" s="6" t="s">
        <v>45</v>
      </c>
      <c r="D51" s="6" t="s">
        <v>46</v>
      </c>
      <c r="E51" s="7" t="s">
        <v>47</v>
      </c>
      <c r="F51" s="6" t="s">
        <v>35</v>
      </c>
      <c r="G51" s="8">
        <v>0.1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19.7" customHeight="1" x14ac:dyDescent="0.2">
      <c r="B52" s="5">
        <v>11</v>
      </c>
      <c r="C52" s="6" t="s">
        <v>48</v>
      </c>
      <c r="D52" s="6" t="s">
        <v>49</v>
      </c>
      <c r="E52" s="7" t="s">
        <v>50</v>
      </c>
      <c r="F52" s="6" t="s">
        <v>35</v>
      </c>
      <c r="G52" s="8">
        <v>9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28.7" customHeight="1" x14ac:dyDescent="0.2">
      <c r="B53" s="5">
        <v>12</v>
      </c>
      <c r="C53" s="6" t="s">
        <v>57</v>
      </c>
      <c r="D53" s="6" t="s">
        <v>58</v>
      </c>
      <c r="E53" s="7" t="s">
        <v>59</v>
      </c>
      <c r="F53" s="6" t="s">
        <v>28</v>
      </c>
      <c r="G53" s="8">
        <v>2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13</v>
      </c>
      <c r="C54" s="6" t="s">
        <v>60</v>
      </c>
      <c r="D54" s="6" t="s">
        <v>61</v>
      </c>
      <c r="E54" s="7" t="s">
        <v>62</v>
      </c>
      <c r="F54" s="6" t="s">
        <v>28</v>
      </c>
      <c r="G54" s="8">
        <v>5</v>
      </c>
      <c r="H54" s="11">
        <v>0</v>
      </c>
      <c r="I54" s="13">
        <f t="shared" si="0"/>
        <v>0</v>
      </c>
      <c r="J54" s="5">
        <v>8</v>
      </c>
      <c r="K54" s="13">
        <f t="shared" si="1"/>
        <v>0</v>
      </c>
      <c r="L54" s="16">
        <f t="shared" si="2"/>
        <v>0</v>
      </c>
      <c r="M54" s="17"/>
    </row>
    <row r="55" spans="2:13" s="1" customFormat="1" ht="28.7" customHeight="1" x14ac:dyDescent="0.2">
      <c r="B55" s="5">
        <v>14</v>
      </c>
      <c r="C55" s="6" t="s">
        <v>63</v>
      </c>
      <c r="D55" s="6" t="s">
        <v>64</v>
      </c>
      <c r="E55" s="7" t="s">
        <v>65</v>
      </c>
      <c r="F55" s="6" t="s">
        <v>28</v>
      </c>
      <c r="G55" s="8">
        <v>2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3" s="1" customFormat="1" ht="28.7" customHeight="1" x14ac:dyDescent="0.2">
      <c r="B56" s="5">
        <v>15</v>
      </c>
      <c r="C56" s="6" t="s">
        <v>126</v>
      </c>
      <c r="D56" s="6" t="s">
        <v>127</v>
      </c>
      <c r="E56" s="7" t="s">
        <v>128</v>
      </c>
      <c r="F56" s="6" t="s">
        <v>129</v>
      </c>
      <c r="G56" s="8">
        <v>4.3</v>
      </c>
      <c r="H56" s="11">
        <v>0</v>
      </c>
      <c r="I56" s="13">
        <f t="shared" si="0"/>
        <v>0</v>
      </c>
      <c r="J56" s="5">
        <v>23</v>
      </c>
      <c r="K56" s="13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16</v>
      </c>
      <c r="C57" s="6" t="s">
        <v>66</v>
      </c>
      <c r="D57" s="6" t="s">
        <v>67</v>
      </c>
      <c r="E57" s="7" t="s">
        <v>68</v>
      </c>
      <c r="F57" s="6" t="s">
        <v>69</v>
      </c>
      <c r="G57" s="8">
        <v>50</v>
      </c>
      <c r="H57" s="11">
        <v>0</v>
      </c>
      <c r="I57" s="13">
        <f t="shared" si="0"/>
        <v>0</v>
      </c>
      <c r="J57" s="5">
        <v>23</v>
      </c>
      <c r="K57" s="13">
        <f t="shared" si="1"/>
        <v>0</v>
      </c>
      <c r="L57" s="16">
        <f t="shared" si="2"/>
        <v>0</v>
      </c>
      <c r="M57" s="17"/>
    </row>
    <row r="58" spans="2:13" s="1" customFormat="1" ht="28.7" customHeight="1" x14ac:dyDescent="0.2">
      <c r="B58" s="5">
        <v>17</v>
      </c>
      <c r="C58" s="6" t="s">
        <v>70</v>
      </c>
      <c r="D58" s="6" t="s">
        <v>71</v>
      </c>
      <c r="E58" s="7" t="s">
        <v>72</v>
      </c>
      <c r="F58" s="6" t="s">
        <v>73</v>
      </c>
      <c r="G58" s="8">
        <v>5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19.7" customHeight="1" x14ac:dyDescent="0.2">
      <c r="B59" s="5">
        <v>18</v>
      </c>
      <c r="C59" s="6" t="s">
        <v>74</v>
      </c>
      <c r="D59" s="6" t="s">
        <v>75</v>
      </c>
      <c r="E59" s="7" t="s">
        <v>76</v>
      </c>
      <c r="F59" s="6" t="s">
        <v>73</v>
      </c>
      <c r="G59" s="8">
        <v>40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19</v>
      </c>
      <c r="C60" s="6" t="s">
        <v>77</v>
      </c>
      <c r="D60" s="6" t="s">
        <v>78</v>
      </c>
      <c r="E60" s="7" t="s">
        <v>79</v>
      </c>
      <c r="F60" s="6" t="s">
        <v>69</v>
      </c>
      <c r="G60" s="8">
        <v>130</v>
      </c>
      <c r="H60" s="11">
        <v>0</v>
      </c>
      <c r="I60" s="13">
        <f t="shared" si="0"/>
        <v>0</v>
      </c>
      <c r="J60" s="5">
        <v>8</v>
      </c>
      <c r="K60" s="13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20</v>
      </c>
      <c r="C61" s="6" t="s">
        <v>80</v>
      </c>
      <c r="D61" s="6" t="s">
        <v>81</v>
      </c>
      <c r="E61" s="7" t="s">
        <v>82</v>
      </c>
      <c r="F61" s="6" t="s">
        <v>69</v>
      </c>
      <c r="G61" s="8">
        <v>10</v>
      </c>
      <c r="H61" s="11">
        <v>0</v>
      </c>
      <c r="I61" s="13">
        <f t="shared" si="0"/>
        <v>0</v>
      </c>
      <c r="J61" s="5">
        <v>8</v>
      </c>
      <c r="K61" s="13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21</v>
      </c>
      <c r="C62" s="6" t="s">
        <v>83</v>
      </c>
      <c r="D62" s="6" t="s">
        <v>84</v>
      </c>
      <c r="E62" s="7" t="s">
        <v>85</v>
      </c>
      <c r="F62" s="6" t="s">
        <v>69</v>
      </c>
      <c r="G62" s="8">
        <v>40</v>
      </c>
      <c r="H62" s="11">
        <v>0</v>
      </c>
      <c r="I62" s="13">
        <f t="shared" si="0"/>
        <v>0</v>
      </c>
      <c r="J62" s="5">
        <v>8</v>
      </c>
      <c r="K62" s="13">
        <f t="shared" si="1"/>
        <v>0</v>
      </c>
      <c r="L62" s="16">
        <f t="shared" si="2"/>
        <v>0</v>
      </c>
      <c r="M62" s="17"/>
    </row>
    <row r="63" spans="2:13" s="1" customFormat="1" ht="19.7" customHeight="1" x14ac:dyDescent="0.2">
      <c r="B63" s="5">
        <v>22</v>
      </c>
      <c r="C63" s="6" t="s">
        <v>86</v>
      </c>
      <c r="D63" s="6" t="s">
        <v>87</v>
      </c>
      <c r="E63" s="7" t="s">
        <v>85</v>
      </c>
      <c r="F63" s="6" t="s">
        <v>69</v>
      </c>
      <c r="G63" s="8">
        <v>95</v>
      </c>
      <c r="H63" s="11">
        <v>0</v>
      </c>
      <c r="I63" s="13">
        <f t="shared" si="0"/>
        <v>0</v>
      </c>
      <c r="J63" s="5">
        <v>23</v>
      </c>
      <c r="K63" s="13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23</v>
      </c>
      <c r="C64" s="6" t="s">
        <v>88</v>
      </c>
      <c r="D64" s="6" t="s">
        <v>89</v>
      </c>
      <c r="E64" s="7" t="s">
        <v>90</v>
      </c>
      <c r="F64" s="6" t="s">
        <v>69</v>
      </c>
      <c r="G64" s="8">
        <v>28</v>
      </c>
      <c r="H64" s="11">
        <v>0</v>
      </c>
      <c r="I64" s="13">
        <f t="shared" si="0"/>
        <v>0</v>
      </c>
      <c r="J64" s="5">
        <v>8</v>
      </c>
      <c r="K64" s="13">
        <f t="shared" si="1"/>
        <v>0</v>
      </c>
      <c r="L64" s="16">
        <f t="shared" si="2"/>
        <v>0</v>
      </c>
      <c r="M64" s="17"/>
    </row>
    <row r="65" spans="2:14" s="1" customFormat="1" ht="55.9" customHeight="1" x14ac:dyDescent="0.2"/>
    <row r="66" spans="2:14" s="1" customFormat="1" ht="21.4" customHeight="1" x14ac:dyDescent="0.2">
      <c r="B66" s="36" t="s">
        <v>93</v>
      </c>
      <c r="C66" s="36"/>
      <c r="D66" s="36"/>
      <c r="E66" s="36"/>
      <c r="F66" s="37">
        <f>ROUND(I32+I37+I42+I45+I46+I47+I48+I49+I50+I51+I52+I53+I54+I55+I56+I57+I58+I59+I60+I61+I62+I63+I64,2)</f>
        <v>0</v>
      </c>
      <c r="G66" s="38"/>
      <c r="H66" s="38"/>
      <c r="I66" s="38"/>
      <c r="J66" s="38"/>
      <c r="K66" s="38"/>
      <c r="L66" s="38"/>
      <c r="M66" s="39"/>
    </row>
    <row r="67" spans="2:14" s="1" customFormat="1" ht="21.4" customHeight="1" x14ac:dyDescent="0.2">
      <c r="B67" s="36" t="s">
        <v>94</v>
      </c>
      <c r="C67" s="36"/>
      <c r="D67" s="36"/>
      <c r="E67" s="36"/>
      <c r="F67" s="40">
        <f>ROUND(L32+L37+L42+L45+L46+L47+L48+L49+L50+L51+L52+L53+L54+L55+L56+L57+L58+L59+L60+L61+L62+L63+L64,2)</f>
        <v>0</v>
      </c>
      <c r="G67" s="41"/>
      <c r="H67" s="41"/>
      <c r="I67" s="41"/>
      <c r="J67" s="41"/>
      <c r="K67" s="41"/>
      <c r="L67" s="41"/>
      <c r="M67" s="42"/>
    </row>
    <row r="68" spans="2:14" s="1" customFormat="1" ht="11.1" customHeight="1" x14ac:dyDescent="0.2"/>
    <row r="69" spans="2:14" s="1" customFormat="1" ht="80.099999999999994" customHeight="1" x14ac:dyDescent="0.2">
      <c r="B69" s="32" t="s">
        <v>112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</row>
    <row r="70" spans="2:14" s="1" customFormat="1" ht="2.65" customHeight="1" x14ac:dyDescent="0.2"/>
    <row r="71" spans="2:14" s="1" customFormat="1" ht="110.1" customHeight="1" x14ac:dyDescent="0.2">
      <c r="B71" s="32" t="s">
        <v>113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</row>
    <row r="72" spans="2:14" s="1" customFormat="1" ht="5.25" customHeight="1" x14ac:dyDescent="0.2"/>
    <row r="73" spans="2:14" s="1" customFormat="1" ht="110.1" customHeight="1" x14ac:dyDescent="0.2">
      <c r="B73" s="22" t="s">
        <v>212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2:14" s="1" customFormat="1" ht="5.25" customHeight="1" x14ac:dyDescent="0.2"/>
    <row r="75" spans="2:14" s="1" customFormat="1" ht="37.9" customHeight="1" x14ac:dyDescent="0.2">
      <c r="C75" s="34" t="s">
        <v>106</v>
      </c>
      <c r="D75" s="34"/>
      <c r="E75" s="34"/>
      <c r="F75" s="35" t="s">
        <v>107</v>
      </c>
      <c r="G75" s="35"/>
      <c r="H75" s="35"/>
      <c r="I75" s="35"/>
      <c r="J75" s="35"/>
      <c r="K75" s="35"/>
      <c r="L75" s="35"/>
    </row>
    <row r="76" spans="2:14" s="1" customFormat="1" ht="28.7" customHeight="1" x14ac:dyDescent="0.2"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2:14" s="1" customFormat="1" ht="28.7" customHeight="1" x14ac:dyDescent="0.2"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2:14" s="1" customFormat="1" ht="28.7" customHeight="1" x14ac:dyDescent="0.2"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2:14" s="1" customFormat="1" ht="28.7" customHeight="1" x14ac:dyDescent="0.2"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2:14" s="1" customFormat="1" ht="2.65" customHeight="1" x14ac:dyDescent="0.2"/>
    <row r="81" spans="2:14" s="1" customFormat="1" ht="203.1" customHeight="1" x14ac:dyDescent="0.2">
      <c r="B81" s="32" t="s">
        <v>114</v>
      </c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</row>
    <row r="82" spans="2:14" s="1" customFormat="1" ht="2.65" customHeight="1" x14ac:dyDescent="0.2"/>
    <row r="83" spans="2:14" s="1" customFormat="1" ht="36.950000000000003" customHeight="1" x14ac:dyDescent="0.2">
      <c r="B83" s="33" t="s">
        <v>115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</row>
    <row r="84" spans="2:14" s="1" customFormat="1" ht="2.65" customHeight="1" x14ac:dyDescent="0.2"/>
    <row r="85" spans="2:14" s="1" customFormat="1" ht="37.9" customHeight="1" x14ac:dyDescent="0.2">
      <c r="C85" s="34" t="s">
        <v>108</v>
      </c>
      <c r="D85" s="34"/>
      <c r="E85" s="34"/>
      <c r="F85" s="44" t="s">
        <v>109</v>
      </c>
      <c r="G85" s="44"/>
      <c r="H85" s="44"/>
      <c r="I85" s="44"/>
      <c r="J85" s="44"/>
      <c r="K85" s="44"/>
      <c r="L85" s="44"/>
    </row>
    <row r="86" spans="2:14" s="1" customFormat="1" ht="28.7" customHeight="1" x14ac:dyDescent="0.2"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2:14" s="1" customFormat="1" ht="28.7" customHeight="1" x14ac:dyDescent="0.2"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2:14" s="1" customFormat="1" ht="28.7" customHeight="1" x14ac:dyDescent="0.2"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2:14" s="1" customFormat="1" ht="28.7" customHeight="1" x14ac:dyDescent="0.2"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2:14" s="1" customFormat="1" ht="2.65" customHeight="1" x14ac:dyDescent="0.2"/>
    <row r="91" spans="2:14" s="1" customFormat="1" ht="159.94999999999999" customHeight="1" x14ac:dyDescent="0.2">
      <c r="B91" s="32" t="s">
        <v>116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2.65" customHeight="1" x14ac:dyDescent="0.2"/>
    <row r="93" spans="2:14" s="1" customFormat="1" ht="54.95" customHeight="1" x14ac:dyDescent="0.2">
      <c r="B93" s="32" t="s">
        <v>117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" customFormat="1" ht="2.65" customHeight="1" x14ac:dyDescent="0.2"/>
    <row r="95" spans="2:14" s="1" customFormat="1" ht="60" customHeight="1" x14ac:dyDescent="0.2">
      <c r="B95" s="22" t="s">
        <v>118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2:14" s="1" customFormat="1" ht="2.65" customHeight="1" x14ac:dyDescent="0.2"/>
    <row r="97" spans="2:14" s="1" customFormat="1" ht="48" customHeight="1" x14ac:dyDescent="0.2">
      <c r="B97" s="22" t="s">
        <v>119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 s="1" customFormat="1" ht="2.65" customHeight="1" x14ac:dyDescent="0.2"/>
    <row r="99" spans="2:14" s="1" customFormat="1" ht="125.1" customHeight="1" x14ac:dyDescent="0.2">
      <c r="B99" s="32" t="s">
        <v>120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84.95" customHeight="1" x14ac:dyDescent="0.2">
      <c r="B101" s="32" t="s">
        <v>121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" customFormat="1" ht="86.85" customHeight="1" x14ac:dyDescent="0.2"/>
    <row r="103" spans="2:14" s="1" customFormat="1" ht="17.649999999999999" customHeight="1" x14ac:dyDescent="0.2">
      <c r="J103" s="43" t="s">
        <v>105</v>
      </c>
      <c r="K103" s="43"/>
      <c r="L103" s="43"/>
    </row>
    <row r="104" spans="2:14" s="1" customFormat="1" ht="145.15" customHeight="1" x14ac:dyDescent="0.2"/>
    <row r="105" spans="2:14" s="1" customFormat="1" ht="81.599999999999994" customHeight="1" x14ac:dyDescent="0.2">
      <c r="B105" s="31" t="s">
        <v>122</v>
      </c>
      <c r="C105" s="31"/>
      <c r="D105" s="31"/>
      <c r="E105" s="31"/>
      <c r="F105" s="31"/>
      <c r="G105" s="31"/>
      <c r="H105" s="31"/>
      <c r="I105" s="31"/>
      <c r="J105" s="31"/>
      <c r="K105" s="31"/>
    </row>
  </sheetData>
  <mergeCells count="83">
    <mergeCell ref="B99:N99"/>
    <mergeCell ref="B101:N101"/>
    <mergeCell ref="J103:L103"/>
    <mergeCell ref="B105:K105"/>
    <mergeCell ref="C89:E89"/>
    <mergeCell ref="F89:L89"/>
    <mergeCell ref="B91:N91"/>
    <mergeCell ref="B93:N93"/>
    <mergeCell ref="B95:N95"/>
    <mergeCell ref="B97:N97"/>
    <mergeCell ref="C86:E86"/>
    <mergeCell ref="F86:L86"/>
    <mergeCell ref="C87:E87"/>
    <mergeCell ref="F87:L87"/>
    <mergeCell ref="C88:E88"/>
    <mergeCell ref="F88:L88"/>
    <mergeCell ref="C79:E79"/>
    <mergeCell ref="F79:L79"/>
    <mergeCell ref="B81:N81"/>
    <mergeCell ref="B83:N83"/>
    <mergeCell ref="C85:E85"/>
    <mergeCell ref="F85:L85"/>
    <mergeCell ref="C76:E76"/>
    <mergeCell ref="F76:L76"/>
    <mergeCell ref="C77:E77"/>
    <mergeCell ref="F77:L77"/>
    <mergeCell ref="C78:E78"/>
    <mergeCell ref="F78:L78"/>
    <mergeCell ref="C75:E75"/>
    <mergeCell ref="F75:L75"/>
    <mergeCell ref="L61:M61"/>
    <mergeCell ref="L62:M62"/>
    <mergeCell ref="L63:M63"/>
    <mergeCell ref="L64:M64"/>
    <mergeCell ref="B66:E66"/>
    <mergeCell ref="F66:M66"/>
    <mergeCell ref="B67:E67"/>
    <mergeCell ref="F67:M67"/>
    <mergeCell ref="B69:N69"/>
    <mergeCell ref="B71:N71"/>
    <mergeCell ref="B73:N73"/>
    <mergeCell ref="L60:M60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48:M48"/>
    <mergeCell ref="L32:M32"/>
    <mergeCell ref="B34:L34"/>
    <mergeCell ref="L36:M36"/>
    <mergeCell ref="L37:M37"/>
    <mergeCell ref="B39:L39"/>
    <mergeCell ref="L41:M41"/>
    <mergeCell ref="L42:M42"/>
    <mergeCell ref="L44:M44"/>
    <mergeCell ref="L45:M45"/>
    <mergeCell ref="L46:M46"/>
    <mergeCell ref="L47:M47"/>
    <mergeCell ref="L31:M31"/>
    <mergeCell ref="B8:E8"/>
    <mergeCell ref="B10:E11"/>
    <mergeCell ref="H11:O12"/>
    <mergeCell ref="F14:I14"/>
    <mergeCell ref="C16:E16"/>
    <mergeCell ref="C18:E18"/>
    <mergeCell ref="C20:E20"/>
    <mergeCell ref="C22:E22"/>
    <mergeCell ref="B24:M24"/>
    <mergeCell ref="B26:M26"/>
    <mergeCell ref="B29:L29"/>
    <mergeCell ref="B7:E7"/>
    <mergeCell ref="J2:P2"/>
    <mergeCell ref="B3:E3"/>
    <mergeCell ref="B4:E4"/>
    <mergeCell ref="B5:E5"/>
    <mergeCell ref="B6:E6"/>
  </mergeCells>
  <pageMargins left="0.7" right="0.7" top="0.75" bottom="0.75" header="0.3" footer="0.3"/>
  <pageSetup paperSize="9" scale="6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1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208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TEXT(F63,"#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66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6731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103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63.75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310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104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60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100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9" customHeight="1" x14ac:dyDescent="0.2"/>
    <row r="44" spans="2:13" s="1" customFormat="1" ht="62.25" customHeight="1" x14ac:dyDescent="0.2">
      <c r="B44" s="2" t="s">
        <v>0</v>
      </c>
      <c r="C44" s="14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14" t="s">
        <v>7</v>
      </c>
      <c r="J44" s="4" t="s">
        <v>8</v>
      </c>
      <c r="K44" s="4" t="s">
        <v>9</v>
      </c>
      <c r="L44" s="21" t="s">
        <v>10</v>
      </c>
      <c r="M44" s="21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1800</v>
      </c>
      <c r="H45" s="11">
        <v>0</v>
      </c>
      <c r="I45" s="13">
        <f t="shared" ref="I45:I60" si="0">ROUND(G45* H45,2)</f>
        <v>0</v>
      </c>
      <c r="J45" s="5">
        <v>8</v>
      </c>
      <c r="K45" s="13">
        <f t="shared" ref="K45:K60" si="1">ROUND(I45* J45/100,2)</f>
        <v>0</v>
      </c>
      <c r="L45" s="16">
        <f t="shared" ref="L45:L60" si="2">ROUND(I45+ K45,2)</f>
        <v>0</v>
      </c>
      <c r="M45" s="17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1200</v>
      </c>
      <c r="H46" s="11">
        <v>0</v>
      </c>
      <c r="I46" s="13">
        <f t="shared" si="0"/>
        <v>0</v>
      </c>
      <c r="J46" s="5">
        <v>8</v>
      </c>
      <c r="K46" s="13">
        <f t="shared" si="1"/>
        <v>0</v>
      </c>
      <c r="L46" s="16">
        <f t="shared" si="2"/>
        <v>0</v>
      </c>
      <c r="M46" s="17"/>
    </row>
    <row r="47" spans="2:13" s="1" customFormat="1" ht="28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10</v>
      </c>
      <c r="H47" s="11">
        <v>0</v>
      </c>
      <c r="I47" s="13">
        <f t="shared" si="0"/>
        <v>0</v>
      </c>
      <c r="J47" s="5">
        <v>8</v>
      </c>
      <c r="K47" s="13">
        <f t="shared" si="1"/>
        <v>0</v>
      </c>
      <c r="L47" s="16">
        <f t="shared" si="2"/>
        <v>0</v>
      </c>
      <c r="M47" s="17"/>
    </row>
    <row r="48" spans="2:13" s="1" customFormat="1" ht="19.7" customHeight="1" x14ac:dyDescent="0.2">
      <c r="B48" s="5">
        <v>7</v>
      </c>
      <c r="C48" s="6" t="s">
        <v>136</v>
      </c>
      <c r="D48" s="6" t="s">
        <v>137</v>
      </c>
      <c r="E48" s="7" t="s">
        <v>138</v>
      </c>
      <c r="F48" s="6" t="s">
        <v>28</v>
      </c>
      <c r="G48" s="8">
        <v>11.1</v>
      </c>
      <c r="H48" s="11">
        <v>0</v>
      </c>
      <c r="I48" s="13">
        <f t="shared" si="0"/>
        <v>0</v>
      </c>
      <c r="J48" s="5">
        <v>8</v>
      </c>
      <c r="K48" s="13">
        <f t="shared" si="1"/>
        <v>0</v>
      </c>
      <c r="L48" s="16">
        <f t="shared" si="2"/>
        <v>0</v>
      </c>
      <c r="M48" s="17"/>
    </row>
    <row r="49" spans="2:13" s="1" customFormat="1" ht="28.7" customHeight="1" x14ac:dyDescent="0.2">
      <c r="B49" s="5">
        <v>8</v>
      </c>
      <c r="C49" s="6" t="s">
        <v>133</v>
      </c>
      <c r="D49" s="6" t="s">
        <v>134</v>
      </c>
      <c r="E49" s="7" t="s">
        <v>135</v>
      </c>
      <c r="F49" s="6" t="s">
        <v>28</v>
      </c>
      <c r="G49" s="8">
        <v>3.3</v>
      </c>
      <c r="H49" s="11">
        <v>0</v>
      </c>
      <c r="I49" s="13">
        <f t="shared" si="0"/>
        <v>0</v>
      </c>
      <c r="J49" s="5">
        <v>8</v>
      </c>
      <c r="K49" s="13">
        <f t="shared" si="1"/>
        <v>0</v>
      </c>
      <c r="L49" s="16">
        <f t="shared" si="2"/>
        <v>0</v>
      </c>
      <c r="M49" s="17"/>
    </row>
    <row r="50" spans="2:13" s="1" customFormat="1" ht="28.7" customHeight="1" x14ac:dyDescent="0.2">
      <c r="B50" s="5">
        <v>9</v>
      </c>
      <c r="C50" s="6" t="s">
        <v>54</v>
      </c>
      <c r="D50" s="6" t="s">
        <v>55</v>
      </c>
      <c r="E50" s="7" t="s">
        <v>56</v>
      </c>
      <c r="F50" s="6" t="s">
        <v>28</v>
      </c>
      <c r="G50" s="8">
        <v>8</v>
      </c>
      <c r="H50" s="11">
        <v>0</v>
      </c>
      <c r="I50" s="13">
        <f t="shared" si="0"/>
        <v>0</v>
      </c>
      <c r="J50" s="5">
        <v>8</v>
      </c>
      <c r="K50" s="13">
        <f t="shared" si="1"/>
        <v>0</v>
      </c>
      <c r="L50" s="16">
        <f t="shared" si="2"/>
        <v>0</v>
      </c>
      <c r="M50" s="17"/>
    </row>
    <row r="51" spans="2:13" s="1" customFormat="1" ht="28.7" customHeight="1" x14ac:dyDescent="0.2">
      <c r="B51" s="5">
        <v>10</v>
      </c>
      <c r="C51" s="6" t="s">
        <v>57</v>
      </c>
      <c r="D51" s="6" t="s">
        <v>58</v>
      </c>
      <c r="E51" s="7" t="s">
        <v>59</v>
      </c>
      <c r="F51" s="6" t="s">
        <v>28</v>
      </c>
      <c r="G51" s="8">
        <v>1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19.7" customHeight="1" x14ac:dyDescent="0.2">
      <c r="B52" s="5">
        <v>11</v>
      </c>
      <c r="C52" s="6" t="s">
        <v>60</v>
      </c>
      <c r="D52" s="6" t="s">
        <v>61</v>
      </c>
      <c r="E52" s="7" t="s">
        <v>62</v>
      </c>
      <c r="F52" s="6" t="s">
        <v>28</v>
      </c>
      <c r="G52" s="8">
        <v>22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28.7" customHeight="1" x14ac:dyDescent="0.2">
      <c r="B53" s="5">
        <v>12</v>
      </c>
      <c r="C53" s="6" t="s">
        <v>63</v>
      </c>
      <c r="D53" s="6" t="s">
        <v>64</v>
      </c>
      <c r="E53" s="7" t="s">
        <v>65</v>
      </c>
      <c r="F53" s="6" t="s">
        <v>28</v>
      </c>
      <c r="G53" s="8">
        <v>9.6999999999999993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13</v>
      </c>
      <c r="C54" s="6" t="s">
        <v>66</v>
      </c>
      <c r="D54" s="6" t="s">
        <v>67</v>
      </c>
      <c r="E54" s="7" t="s">
        <v>68</v>
      </c>
      <c r="F54" s="6" t="s">
        <v>69</v>
      </c>
      <c r="G54" s="8">
        <v>300</v>
      </c>
      <c r="H54" s="11">
        <v>0</v>
      </c>
      <c r="I54" s="13">
        <f t="shared" si="0"/>
        <v>0</v>
      </c>
      <c r="J54" s="5">
        <v>23</v>
      </c>
      <c r="K54" s="13">
        <f t="shared" si="1"/>
        <v>0</v>
      </c>
      <c r="L54" s="16">
        <f t="shared" si="2"/>
        <v>0</v>
      </c>
      <c r="M54" s="17"/>
    </row>
    <row r="55" spans="2:13" s="1" customFormat="1" ht="28.7" customHeight="1" x14ac:dyDescent="0.2">
      <c r="B55" s="5">
        <v>14</v>
      </c>
      <c r="C55" s="6" t="s">
        <v>70</v>
      </c>
      <c r="D55" s="6" t="s">
        <v>71</v>
      </c>
      <c r="E55" s="7" t="s">
        <v>72</v>
      </c>
      <c r="F55" s="6" t="s">
        <v>73</v>
      </c>
      <c r="G55" s="8">
        <v>5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3" s="1" customFormat="1" ht="19.7" customHeight="1" x14ac:dyDescent="0.2">
      <c r="B56" s="5">
        <v>15</v>
      </c>
      <c r="C56" s="6" t="s">
        <v>74</v>
      </c>
      <c r="D56" s="6" t="s">
        <v>75</v>
      </c>
      <c r="E56" s="7" t="s">
        <v>76</v>
      </c>
      <c r="F56" s="6" t="s">
        <v>73</v>
      </c>
      <c r="G56" s="8">
        <v>30</v>
      </c>
      <c r="H56" s="11">
        <v>0</v>
      </c>
      <c r="I56" s="13">
        <f t="shared" si="0"/>
        <v>0</v>
      </c>
      <c r="J56" s="5">
        <v>8</v>
      </c>
      <c r="K56" s="13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16</v>
      </c>
      <c r="C57" s="6" t="s">
        <v>77</v>
      </c>
      <c r="D57" s="6" t="s">
        <v>78</v>
      </c>
      <c r="E57" s="7" t="s">
        <v>79</v>
      </c>
      <c r="F57" s="6" t="s">
        <v>69</v>
      </c>
      <c r="G57" s="8">
        <v>41</v>
      </c>
      <c r="H57" s="11">
        <v>0</v>
      </c>
      <c r="I57" s="13">
        <f t="shared" si="0"/>
        <v>0</v>
      </c>
      <c r="J57" s="5">
        <v>8</v>
      </c>
      <c r="K57" s="13">
        <f t="shared" si="1"/>
        <v>0</v>
      </c>
      <c r="L57" s="16">
        <f t="shared" si="2"/>
        <v>0</v>
      </c>
      <c r="M57" s="17"/>
    </row>
    <row r="58" spans="2:13" s="1" customFormat="1" ht="19.7" customHeight="1" x14ac:dyDescent="0.2">
      <c r="B58" s="5">
        <v>17</v>
      </c>
      <c r="C58" s="6" t="s">
        <v>80</v>
      </c>
      <c r="D58" s="6" t="s">
        <v>81</v>
      </c>
      <c r="E58" s="7" t="s">
        <v>82</v>
      </c>
      <c r="F58" s="6" t="s">
        <v>69</v>
      </c>
      <c r="G58" s="8">
        <v>10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19.7" customHeight="1" x14ac:dyDescent="0.2">
      <c r="B59" s="5">
        <v>18</v>
      </c>
      <c r="C59" s="6" t="s">
        <v>83</v>
      </c>
      <c r="D59" s="6" t="s">
        <v>84</v>
      </c>
      <c r="E59" s="7" t="s">
        <v>85</v>
      </c>
      <c r="F59" s="6" t="s">
        <v>69</v>
      </c>
      <c r="G59" s="8">
        <v>15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19</v>
      </c>
      <c r="C60" s="6" t="s">
        <v>88</v>
      </c>
      <c r="D60" s="6" t="s">
        <v>89</v>
      </c>
      <c r="E60" s="7" t="s">
        <v>90</v>
      </c>
      <c r="F60" s="6" t="s">
        <v>69</v>
      </c>
      <c r="G60" s="8">
        <v>28</v>
      </c>
      <c r="H60" s="11">
        <v>0</v>
      </c>
      <c r="I60" s="13">
        <f t="shared" si="0"/>
        <v>0</v>
      </c>
      <c r="J60" s="5">
        <v>8</v>
      </c>
      <c r="K60" s="13">
        <f t="shared" si="1"/>
        <v>0</v>
      </c>
      <c r="L60" s="16">
        <f t="shared" si="2"/>
        <v>0</v>
      </c>
      <c r="M60" s="17"/>
    </row>
    <row r="61" spans="2:13" s="1" customFormat="1" ht="55.9" customHeight="1" x14ac:dyDescent="0.2"/>
    <row r="62" spans="2:13" s="1" customFormat="1" ht="21.4" customHeight="1" x14ac:dyDescent="0.2">
      <c r="B62" s="36" t="s">
        <v>93</v>
      </c>
      <c r="C62" s="36"/>
      <c r="D62" s="36"/>
      <c r="E62" s="36"/>
      <c r="F62" s="37">
        <f>ROUND(I32+I37+I42+I45+I46+I47+I48+I49+I50+I51+I52+I53+I54+I55+I56+I57+I58+I59+I60,2)</f>
        <v>0</v>
      </c>
      <c r="G62" s="38"/>
      <c r="H62" s="38"/>
      <c r="I62" s="38"/>
      <c r="J62" s="38"/>
      <c r="K62" s="38"/>
      <c r="L62" s="38"/>
      <c r="M62" s="39"/>
    </row>
    <row r="63" spans="2:13" s="1" customFormat="1" ht="21.4" customHeight="1" x14ac:dyDescent="0.2">
      <c r="B63" s="36" t="s">
        <v>94</v>
      </c>
      <c r="C63" s="36"/>
      <c r="D63" s="36"/>
      <c r="E63" s="36"/>
      <c r="F63" s="40">
        <f>ROUND(L32+L37+L42+L45+L46+L47+L48+L49+L50+L51+L52+L53+L54+L55+L56+L57+L58+L59+L60,2)</f>
        <v>0</v>
      </c>
      <c r="G63" s="41"/>
      <c r="H63" s="41"/>
      <c r="I63" s="41"/>
      <c r="J63" s="41"/>
      <c r="K63" s="41"/>
      <c r="L63" s="41"/>
      <c r="M63" s="42"/>
    </row>
    <row r="64" spans="2:13" s="1" customFormat="1" ht="11.1" customHeight="1" x14ac:dyDescent="0.2"/>
    <row r="65" spans="2:14" s="1" customFormat="1" ht="80.099999999999994" customHeight="1" x14ac:dyDescent="0.2">
      <c r="B65" s="32" t="s">
        <v>112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</row>
    <row r="66" spans="2:14" s="1" customFormat="1" ht="2.65" customHeight="1" x14ac:dyDescent="0.2"/>
    <row r="67" spans="2:14" s="1" customFormat="1" ht="110.1" customHeight="1" x14ac:dyDescent="0.2">
      <c r="B67" s="32" t="s">
        <v>113</v>
      </c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</row>
    <row r="68" spans="2:14" s="1" customFormat="1" ht="5.25" customHeight="1" x14ac:dyDescent="0.2"/>
    <row r="69" spans="2:14" s="1" customFormat="1" ht="110.1" customHeight="1" x14ac:dyDescent="0.2">
      <c r="B69" s="22" t="s">
        <v>212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2:14" s="1" customFormat="1" ht="5.25" customHeight="1" x14ac:dyDescent="0.2"/>
    <row r="71" spans="2:14" s="1" customFormat="1" ht="37.9" customHeight="1" x14ac:dyDescent="0.2">
      <c r="C71" s="34" t="s">
        <v>106</v>
      </c>
      <c r="D71" s="34"/>
      <c r="E71" s="34"/>
      <c r="F71" s="35" t="s">
        <v>107</v>
      </c>
      <c r="G71" s="35"/>
      <c r="H71" s="35"/>
      <c r="I71" s="35"/>
      <c r="J71" s="35"/>
      <c r="K71" s="35"/>
      <c r="L71" s="35"/>
    </row>
    <row r="72" spans="2:14" s="1" customFormat="1" ht="28.7" customHeight="1" x14ac:dyDescent="0.2"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2:14" s="1" customFormat="1" ht="28.7" customHeight="1" x14ac:dyDescent="0.2"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2:14" s="1" customFormat="1" ht="28.7" customHeight="1" x14ac:dyDescent="0.2"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2:14" s="1" customFormat="1" ht="28.7" customHeight="1" x14ac:dyDescent="0.2"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2:14" s="1" customFormat="1" ht="2.65" customHeight="1" x14ac:dyDescent="0.2"/>
    <row r="77" spans="2:14" s="1" customFormat="1" ht="203.1" customHeight="1" x14ac:dyDescent="0.2">
      <c r="B77" s="32" t="s">
        <v>114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2:14" s="1" customFormat="1" ht="2.65" customHeight="1" x14ac:dyDescent="0.2"/>
    <row r="79" spans="2:14" s="1" customFormat="1" ht="36.950000000000003" customHeight="1" x14ac:dyDescent="0.2">
      <c r="B79" s="33" t="s">
        <v>115</v>
      </c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</row>
    <row r="80" spans="2:14" s="1" customFormat="1" ht="2.65" customHeight="1" x14ac:dyDescent="0.2"/>
    <row r="81" spans="2:14" s="1" customFormat="1" ht="37.9" customHeight="1" x14ac:dyDescent="0.2">
      <c r="C81" s="34" t="s">
        <v>108</v>
      </c>
      <c r="D81" s="34"/>
      <c r="E81" s="34"/>
      <c r="F81" s="44" t="s">
        <v>109</v>
      </c>
      <c r="G81" s="44"/>
      <c r="H81" s="44"/>
      <c r="I81" s="44"/>
      <c r="J81" s="44"/>
      <c r="K81" s="44"/>
      <c r="L81" s="44"/>
    </row>
    <row r="82" spans="2:14" s="1" customFormat="1" ht="28.7" customHeight="1" x14ac:dyDescent="0.2"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4" s="1" customFormat="1" ht="28.7" customHeight="1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4" s="1" customFormat="1" ht="28.7" customHeight="1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4" s="1" customFormat="1" ht="28.7" customHeight="1" x14ac:dyDescent="0.2"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2:14" s="1" customFormat="1" ht="2.65" customHeight="1" x14ac:dyDescent="0.2"/>
    <row r="87" spans="2:14" s="1" customFormat="1" ht="159.94999999999999" customHeight="1" x14ac:dyDescent="0.2">
      <c r="B87" s="32" t="s">
        <v>116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2.65" customHeight="1" x14ac:dyDescent="0.2"/>
    <row r="89" spans="2:14" s="1" customFormat="1" ht="54.95" customHeight="1" x14ac:dyDescent="0.2">
      <c r="B89" s="32" t="s">
        <v>117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2:14" s="1" customFormat="1" ht="2.65" customHeight="1" x14ac:dyDescent="0.2"/>
    <row r="91" spans="2:14" s="1" customFormat="1" ht="60" customHeight="1" x14ac:dyDescent="0.2">
      <c r="B91" s="22" t="s">
        <v>118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2:14" s="1" customFormat="1" ht="2.65" customHeight="1" x14ac:dyDescent="0.2"/>
    <row r="93" spans="2:14" s="1" customFormat="1" ht="48" customHeight="1" x14ac:dyDescent="0.2">
      <c r="B93" s="22" t="s">
        <v>119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2:14" s="1" customFormat="1" ht="2.65" customHeight="1" x14ac:dyDescent="0.2"/>
    <row r="95" spans="2:14" s="1" customFormat="1" ht="125.1" customHeight="1" x14ac:dyDescent="0.2">
      <c r="B95" s="32" t="s">
        <v>120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2.65" customHeight="1" x14ac:dyDescent="0.2"/>
    <row r="97" spans="2:14" s="1" customFormat="1" ht="84.95" customHeight="1" x14ac:dyDescent="0.2">
      <c r="B97" s="32" t="s">
        <v>121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" customFormat="1" ht="86.85" customHeight="1" x14ac:dyDescent="0.2"/>
    <row r="99" spans="2:14" s="1" customFormat="1" ht="17.649999999999999" customHeight="1" x14ac:dyDescent="0.2">
      <c r="J99" s="43" t="s">
        <v>105</v>
      </c>
      <c r="K99" s="43"/>
      <c r="L99" s="43"/>
    </row>
    <row r="100" spans="2:14" s="1" customFormat="1" ht="145.15" customHeight="1" x14ac:dyDescent="0.2"/>
    <row r="101" spans="2:14" s="1" customFormat="1" ht="81.599999999999994" customHeight="1" x14ac:dyDescent="0.2">
      <c r="B101" s="31" t="s">
        <v>122</v>
      </c>
      <c r="C101" s="31"/>
      <c r="D101" s="31"/>
      <c r="E101" s="31"/>
      <c r="F101" s="31"/>
      <c r="G101" s="31"/>
      <c r="H101" s="31"/>
      <c r="I101" s="31"/>
      <c r="J101" s="31"/>
      <c r="K101" s="31"/>
    </row>
  </sheetData>
  <mergeCells count="79">
    <mergeCell ref="B101:K101"/>
    <mergeCell ref="C84:E84"/>
    <mergeCell ref="F84:L84"/>
    <mergeCell ref="C85:E85"/>
    <mergeCell ref="F85:L85"/>
    <mergeCell ref="B87:N87"/>
    <mergeCell ref="B89:N89"/>
    <mergeCell ref="B91:N91"/>
    <mergeCell ref="B93:N93"/>
    <mergeCell ref="B95:N95"/>
    <mergeCell ref="B97:N97"/>
    <mergeCell ref="J99:L99"/>
    <mergeCell ref="C81:E81"/>
    <mergeCell ref="F81:L81"/>
    <mergeCell ref="C82:E82"/>
    <mergeCell ref="F82:L82"/>
    <mergeCell ref="C83:E83"/>
    <mergeCell ref="F83:L83"/>
    <mergeCell ref="B79:N79"/>
    <mergeCell ref="B69:N69"/>
    <mergeCell ref="C71:E71"/>
    <mergeCell ref="F71:L71"/>
    <mergeCell ref="C72:E72"/>
    <mergeCell ref="F72:L72"/>
    <mergeCell ref="C73:E73"/>
    <mergeCell ref="F73:L73"/>
    <mergeCell ref="C74:E74"/>
    <mergeCell ref="F74:L74"/>
    <mergeCell ref="C75:E75"/>
    <mergeCell ref="F75:L75"/>
    <mergeCell ref="B77:N77"/>
    <mergeCell ref="B67:N67"/>
    <mergeCell ref="L55:M55"/>
    <mergeCell ref="L56:M56"/>
    <mergeCell ref="L57:M57"/>
    <mergeCell ref="L58:M58"/>
    <mergeCell ref="L59:M59"/>
    <mergeCell ref="L60:M60"/>
    <mergeCell ref="B62:E62"/>
    <mergeCell ref="F62:M62"/>
    <mergeCell ref="B63:E63"/>
    <mergeCell ref="F63:M63"/>
    <mergeCell ref="B65:N65"/>
    <mergeCell ref="L54:M54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41:M41"/>
    <mergeCell ref="C20:E20"/>
    <mergeCell ref="C22:E22"/>
    <mergeCell ref="B24:M24"/>
    <mergeCell ref="B26:M26"/>
    <mergeCell ref="B29:L29"/>
    <mergeCell ref="L31:M31"/>
    <mergeCell ref="L32:M32"/>
    <mergeCell ref="B34:L34"/>
    <mergeCell ref="L36:M36"/>
    <mergeCell ref="L37:M37"/>
    <mergeCell ref="B39:L39"/>
    <mergeCell ref="C18:E18"/>
    <mergeCell ref="J2:P2"/>
    <mergeCell ref="B3:E3"/>
    <mergeCell ref="B4:E4"/>
    <mergeCell ref="B5:E5"/>
    <mergeCell ref="B6:E6"/>
    <mergeCell ref="B7:E7"/>
    <mergeCell ref="B8:E8"/>
    <mergeCell ref="B10:E11"/>
    <mergeCell ref="H11:O12"/>
    <mergeCell ref="F14:I14"/>
    <mergeCell ref="C16:E16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6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209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TEXT(F78,"#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7.75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5930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60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460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66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50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9" t="s">
        <v>104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66" customHeight="1" x14ac:dyDescent="0.2">
      <c r="B46" s="2" t="s">
        <v>0</v>
      </c>
      <c r="C46" s="14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14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210</v>
      </c>
      <c r="H47" s="11">
        <v>0</v>
      </c>
      <c r="I47" s="13">
        <f>ROUND(G47* H47,2)</f>
        <v>0</v>
      </c>
      <c r="J47" s="5">
        <v>8</v>
      </c>
      <c r="K47" s="13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62.25" customHeight="1" x14ac:dyDescent="0.2">
      <c r="B49" s="2" t="s">
        <v>0</v>
      </c>
      <c r="C49" s="14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14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1800</v>
      </c>
      <c r="H50" s="11">
        <v>0</v>
      </c>
      <c r="I50" s="13">
        <f t="shared" ref="I50:I75" si="0">ROUND(G50* H50,2)</f>
        <v>0</v>
      </c>
      <c r="J50" s="5">
        <v>8</v>
      </c>
      <c r="K50" s="13">
        <f t="shared" ref="K50:K75" si="1">ROUND(I50* J50/100,2)</f>
        <v>0</v>
      </c>
      <c r="L50" s="16">
        <f t="shared" ref="L50:L75" si="2"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1200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61.5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7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36</v>
      </c>
      <c r="D54" s="6" t="s">
        <v>37</v>
      </c>
      <c r="E54" s="7" t="s">
        <v>38</v>
      </c>
      <c r="F54" s="6" t="s">
        <v>35</v>
      </c>
      <c r="G54" s="8">
        <v>5.5</v>
      </c>
      <c r="H54" s="11">
        <v>0</v>
      </c>
      <c r="I54" s="13">
        <f t="shared" si="0"/>
        <v>0</v>
      </c>
      <c r="J54" s="5">
        <v>8</v>
      </c>
      <c r="K54" s="13">
        <f t="shared" si="1"/>
        <v>0</v>
      </c>
      <c r="L54" s="16">
        <f t="shared" si="2"/>
        <v>0</v>
      </c>
      <c r="M54" s="17"/>
    </row>
    <row r="55" spans="2:13" s="1" customFormat="1" ht="28.7" customHeight="1" x14ac:dyDescent="0.2">
      <c r="B55" s="5">
        <v>10</v>
      </c>
      <c r="C55" s="6" t="s">
        <v>42</v>
      </c>
      <c r="D55" s="6" t="s">
        <v>43</v>
      </c>
      <c r="E55" s="7" t="s">
        <v>44</v>
      </c>
      <c r="F55" s="6" t="s">
        <v>35</v>
      </c>
      <c r="G55" s="8">
        <v>5.5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3" s="1" customFormat="1" ht="28.7" customHeight="1" x14ac:dyDescent="0.2">
      <c r="B56" s="5">
        <v>11</v>
      </c>
      <c r="C56" s="6" t="s">
        <v>139</v>
      </c>
      <c r="D56" s="6" t="s">
        <v>140</v>
      </c>
      <c r="E56" s="7" t="s">
        <v>141</v>
      </c>
      <c r="F56" s="6" t="s">
        <v>35</v>
      </c>
      <c r="G56" s="8">
        <v>0.1</v>
      </c>
      <c r="H56" s="11">
        <v>0</v>
      </c>
      <c r="I56" s="13">
        <f t="shared" si="0"/>
        <v>0</v>
      </c>
      <c r="J56" s="5">
        <v>8</v>
      </c>
      <c r="K56" s="13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12</v>
      </c>
      <c r="C57" s="6" t="s">
        <v>48</v>
      </c>
      <c r="D57" s="6" t="s">
        <v>49</v>
      </c>
      <c r="E57" s="7" t="s">
        <v>50</v>
      </c>
      <c r="F57" s="6" t="s">
        <v>35</v>
      </c>
      <c r="G57" s="8">
        <v>5.5</v>
      </c>
      <c r="H57" s="11">
        <v>0</v>
      </c>
      <c r="I57" s="13">
        <f t="shared" si="0"/>
        <v>0</v>
      </c>
      <c r="J57" s="5">
        <v>8</v>
      </c>
      <c r="K57" s="13">
        <f t="shared" si="1"/>
        <v>0</v>
      </c>
      <c r="L57" s="16">
        <f t="shared" si="2"/>
        <v>0</v>
      </c>
      <c r="M57" s="17"/>
    </row>
    <row r="58" spans="2:13" s="1" customFormat="1" ht="28.7" customHeight="1" x14ac:dyDescent="0.2">
      <c r="B58" s="5">
        <v>13</v>
      </c>
      <c r="C58" s="6" t="s">
        <v>51</v>
      </c>
      <c r="D58" s="6" t="s">
        <v>52</v>
      </c>
      <c r="E58" s="7" t="s">
        <v>53</v>
      </c>
      <c r="F58" s="6" t="s">
        <v>28</v>
      </c>
      <c r="G58" s="8">
        <v>4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28.7" customHeight="1" x14ac:dyDescent="0.2">
      <c r="B59" s="5">
        <v>14</v>
      </c>
      <c r="C59" s="6" t="s">
        <v>54</v>
      </c>
      <c r="D59" s="6" t="s">
        <v>55</v>
      </c>
      <c r="E59" s="7" t="s">
        <v>56</v>
      </c>
      <c r="F59" s="6" t="s">
        <v>28</v>
      </c>
      <c r="G59" s="8">
        <v>35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28.7" customHeight="1" x14ac:dyDescent="0.2">
      <c r="B60" s="5">
        <v>15</v>
      </c>
      <c r="C60" s="6" t="s">
        <v>57</v>
      </c>
      <c r="D60" s="6" t="s">
        <v>58</v>
      </c>
      <c r="E60" s="7" t="s">
        <v>59</v>
      </c>
      <c r="F60" s="6" t="s">
        <v>28</v>
      </c>
      <c r="G60" s="8">
        <v>11</v>
      </c>
      <c r="H60" s="11">
        <v>0</v>
      </c>
      <c r="I60" s="13">
        <f t="shared" si="0"/>
        <v>0</v>
      </c>
      <c r="J60" s="5">
        <v>8</v>
      </c>
      <c r="K60" s="13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16</v>
      </c>
      <c r="C61" s="6" t="s">
        <v>142</v>
      </c>
      <c r="D61" s="6" t="s">
        <v>143</v>
      </c>
      <c r="E61" s="7" t="s">
        <v>144</v>
      </c>
      <c r="F61" s="6" t="s">
        <v>28</v>
      </c>
      <c r="G61" s="8">
        <v>3</v>
      </c>
      <c r="H61" s="11">
        <v>0</v>
      </c>
      <c r="I61" s="13">
        <f t="shared" si="0"/>
        <v>0</v>
      </c>
      <c r="J61" s="5">
        <v>8</v>
      </c>
      <c r="K61" s="13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17</v>
      </c>
      <c r="C62" s="6" t="s">
        <v>60</v>
      </c>
      <c r="D62" s="6" t="s">
        <v>61</v>
      </c>
      <c r="E62" s="7" t="s">
        <v>62</v>
      </c>
      <c r="F62" s="6" t="s">
        <v>28</v>
      </c>
      <c r="G62" s="8">
        <v>19.100000000000001</v>
      </c>
      <c r="H62" s="11">
        <v>0</v>
      </c>
      <c r="I62" s="13">
        <f t="shared" si="0"/>
        <v>0</v>
      </c>
      <c r="J62" s="5">
        <v>8</v>
      </c>
      <c r="K62" s="13">
        <f t="shared" si="1"/>
        <v>0</v>
      </c>
      <c r="L62" s="16">
        <f t="shared" si="2"/>
        <v>0</v>
      </c>
      <c r="M62" s="17"/>
    </row>
    <row r="63" spans="2:13" s="1" customFormat="1" ht="28.7" customHeight="1" x14ac:dyDescent="0.2">
      <c r="B63" s="5">
        <v>18</v>
      </c>
      <c r="C63" s="6" t="s">
        <v>63</v>
      </c>
      <c r="D63" s="6" t="s">
        <v>64</v>
      </c>
      <c r="E63" s="7" t="s">
        <v>65</v>
      </c>
      <c r="F63" s="6" t="s">
        <v>28</v>
      </c>
      <c r="G63" s="8">
        <v>29.05</v>
      </c>
      <c r="H63" s="11">
        <v>0</v>
      </c>
      <c r="I63" s="13">
        <f t="shared" si="0"/>
        <v>0</v>
      </c>
      <c r="J63" s="5">
        <v>8</v>
      </c>
      <c r="K63" s="13">
        <f t="shared" si="1"/>
        <v>0</v>
      </c>
      <c r="L63" s="16">
        <f t="shared" si="2"/>
        <v>0</v>
      </c>
      <c r="M63" s="17"/>
    </row>
    <row r="64" spans="2:13" s="1" customFormat="1" ht="28.7" customHeight="1" x14ac:dyDescent="0.2">
      <c r="B64" s="5">
        <v>19</v>
      </c>
      <c r="C64" s="6" t="s">
        <v>130</v>
      </c>
      <c r="D64" s="6" t="s">
        <v>131</v>
      </c>
      <c r="E64" s="7" t="s">
        <v>132</v>
      </c>
      <c r="F64" s="6" t="s">
        <v>35</v>
      </c>
      <c r="G64" s="8">
        <v>2</v>
      </c>
      <c r="H64" s="11">
        <v>0</v>
      </c>
      <c r="I64" s="13">
        <f t="shared" si="0"/>
        <v>0</v>
      </c>
      <c r="J64" s="5">
        <v>8</v>
      </c>
      <c r="K64" s="13">
        <f t="shared" si="1"/>
        <v>0</v>
      </c>
      <c r="L64" s="16">
        <f t="shared" si="2"/>
        <v>0</v>
      </c>
      <c r="M64" s="17"/>
    </row>
    <row r="65" spans="2:14" s="1" customFormat="1" ht="28.7" customHeight="1" x14ac:dyDescent="0.2">
      <c r="B65" s="5">
        <v>20</v>
      </c>
      <c r="C65" s="6" t="s">
        <v>126</v>
      </c>
      <c r="D65" s="6" t="s">
        <v>127</v>
      </c>
      <c r="E65" s="7" t="s">
        <v>128</v>
      </c>
      <c r="F65" s="6" t="s">
        <v>129</v>
      </c>
      <c r="G65" s="8">
        <v>6</v>
      </c>
      <c r="H65" s="11">
        <v>0</v>
      </c>
      <c r="I65" s="13">
        <f t="shared" si="0"/>
        <v>0</v>
      </c>
      <c r="J65" s="5">
        <v>23</v>
      </c>
      <c r="K65" s="13">
        <f t="shared" si="1"/>
        <v>0</v>
      </c>
      <c r="L65" s="16">
        <f t="shared" si="2"/>
        <v>0</v>
      </c>
      <c r="M65" s="17"/>
    </row>
    <row r="66" spans="2:14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30</v>
      </c>
      <c r="H66" s="11">
        <v>0</v>
      </c>
      <c r="I66" s="13">
        <f t="shared" si="0"/>
        <v>0</v>
      </c>
      <c r="J66" s="5">
        <v>23</v>
      </c>
      <c r="K66" s="13">
        <f t="shared" si="1"/>
        <v>0</v>
      </c>
      <c r="L66" s="16">
        <f t="shared" si="2"/>
        <v>0</v>
      </c>
      <c r="M66" s="17"/>
    </row>
    <row r="67" spans="2:14" s="1" customFormat="1" ht="19.7" customHeight="1" x14ac:dyDescent="0.2">
      <c r="B67" s="5">
        <v>22</v>
      </c>
      <c r="C67" s="6" t="s">
        <v>145</v>
      </c>
      <c r="D67" s="6" t="s">
        <v>146</v>
      </c>
      <c r="E67" s="7" t="s">
        <v>147</v>
      </c>
      <c r="F67" s="6" t="s">
        <v>129</v>
      </c>
      <c r="G67" s="8">
        <v>6</v>
      </c>
      <c r="H67" s="11">
        <v>0</v>
      </c>
      <c r="I67" s="13">
        <f t="shared" si="0"/>
        <v>0</v>
      </c>
      <c r="J67" s="5">
        <v>23</v>
      </c>
      <c r="K67" s="13">
        <f t="shared" si="1"/>
        <v>0</v>
      </c>
      <c r="L67" s="16">
        <f t="shared" si="2"/>
        <v>0</v>
      </c>
      <c r="M67" s="17"/>
    </row>
    <row r="68" spans="2:14" s="1" customFormat="1" ht="19.7" customHeight="1" x14ac:dyDescent="0.2">
      <c r="B68" s="5">
        <v>23</v>
      </c>
      <c r="C68" s="6" t="s">
        <v>123</v>
      </c>
      <c r="D68" s="6" t="s">
        <v>124</v>
      </c>
      <c r="E68" s="7" t="s">
        <v>125</v>
      </c>
      <c r="F68" s="6" t="s">
        <v>28</v>
      </c>
      <c r="G68" s="8">
        <v>4</v>
      </c>
      <c r="H68" s="11">
        <v>0</v>
      </c>
      <c r="I68" s="13">
        <f t="shared" si="0"/>
        <v>0</v>
      </c>
      <c r="J68" s="5">
        <v>8</v>
      </c>
      <c r="K68" s="13">
        <f t="shared" si="1"/>
        <v>0</v>
      </c>
      <c r="L68" s="16">
        <f t="shared" si="2"/>
        <v>0</v>
      </c>
      <c r="M68" s="17"/>
    </row>
    <row r="69" spans="2:14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73</v>
      </c>
      <c r="G69" s="8">
        <v>50</v>
      </c>
      <c r="H69" s="11">
        <v>0</v>
      </c>
      <c r="I69" s="13">
        <f t="shared" si="0"/>
        <v>0</v>
      </c>
      <c r="J69" s="5">
        <v>8</v>
      </c>
      <c r="K69" s="13">
        <f t="shared" si="1"/>
        <v>0</v>
      </c>
      <c r="L69" s="16">
        <f t="shared" si="2"/>
        <v>0</v>
      </c>
      <c r="M69" s="17"/>
    </row>
    <row r="70" spans="2:14" s="1" customFormat="1" ht="19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69</v>
      </c>
      <c r="G70" s="8">
        <v>135</v>
      </c>
      <c r="H70" s="11">
        <v>0</v>
      </c>
      <c r="I70" s="13">
        <f t="shared" si="0"/>
        <v>0</v>
      </c>
      <c r="J70" s="5">
        <v>8</v>
      </c>
      <c r="K70" s="13">
        <f t="shared" si="1"/>
        <v>0</v>
      </c>
      <c r="L70" s="16">
        <f t="shared" si="2"/>
        <v>0</v>
      </c>
      <c r="M70" s="17"/>
    </row>
    <row r="71" spans="2:14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69</v>
      </c>
      <c r="G71" s="8">
        <v>10</v>
      </c>
      <c r="H71" s="11">
        <v>0</v>
      </c>
      <c r="I71" s="13">
        <f t="shared" si="0"/>
        <v>0</v>
      </c>
      <c r="J71" s="5">
        <v>8</v>
      </c>
      <c r="K71" s="13">
        <f t="shared" si="1"/>
        <v>0</v>
      </c>
      <c r="L71" s="16">
        <f t="shared" si="2"/>
        <v>0</v>
      </c>
      <c r="M71" s="17"/>
    </row>
    <row r="72" spans="2:14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69</v>
      </c>
      <c r="G72" s="8">
        <v>105</v>
      </c>
      <c r="H72" s="11">
        <v>0</v>
      </c>
      <c r="I72" s="13">
        <f t="shared" si="0"/>
        <v>0</v>
      </c>
      <c r="J72" s="5">
        <v>8</v>
      </c>
      <c r="K72" s="13">
        <f t="shared" si="1"/>
        <v>0</v>
      </c>
      <c r="L72" s="16">
        <f t="shared" si="2"/>
        <v>0</v>
      </c>
      <c r="M72" s="17"/>
    </row>
    <row r="73" spans="2:14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85</v>
      </c>
      <c r="F73" s="6" t="s">
        <v>69</v>
      </c>
      <c r="G73" s="8">
        <v>81</v>
      </c>
      <c r="H73" s="11">
        <v>0</v>
      </c>
      <c r="I73" s="13">
        <f t="shared" si="0"/>
        <v>0</v>
      </c>
      <c r="J73" s="5">
        <v>23</v>
      </c>
      <c r="K73" s="13">
        <f t="shared" si="1"/>
        <v>0</v>
      </c>
      <c r="L73" s="16">
        <f t="shared" si="2"/>
        <v>0</v>
      </c>
      <c r="M73" s="17"/>
    </row>
    <row r="74" spans="2:14" s="1" customFormat="1" ht="19.7" customHeight="1" x14ac:dyDescent="0.2">
      <c r="B74" s="5">
        <v>29</v>
      </c>
      <c r="C74" s="6" t="s">
        <v>88</v>
      </c>
      <c r="D74" s="6" t="s">
        <v>89</v>
      </c>
      <c r="E74" s="7" t="s">
        <v>90</v>
      </c>
      <c r="F74" s="6" t="s">
        <v>69</v>
      </c>
      <c r="G74" s="8">
        <v>63</v>
      </c>
      <c r="H74" s="11">
        <v>0</v>
      </c>
      <c r="I74" s="13">
        <f t="shared" si="0"/>
        <v>0</v>
      </c>
      <c r="J74" s="5">
        <v>8</v>
      </c>
      <c r="K74" s="13">
        <f t="shared" si="1"/>
        <v>0</v>
      </c>
      <c r="L74" s="16">
        <f t="shared" si="2"/>
        <v>0</v>
      </c>
      <c r="M74" s="17"/>
    </row>
    <row r="75" spans="2:14" s="1" customFormat="1" ht="19.7" customHeight="1" x14ac:dyDescent="0.2">
      <c r="B75" s="5">
        <v>30</v>
      </c>
      <c r="C75" s="6" t="s">
        <v>91</v>
      </c>
      <c r="D75" s="6" t="s">
        <v>92</v>
      </c>
      <c r="E75" s="7" t="s">
        <v>90</v>
      </c>
      <c r="F75" s="6" t="s">
        <v>69</v>
      </c>
      <c r="G75" s="8">
        <v>2</v>
      </c>
      <c r="H75" s="11">
        <v>0</v>
      </c>
      <c r="I75" s="13">
        <f t="shared" si="0"/>
        <v>0</v>
      </c>
      <c r="J75" s="5">
        <v>23</v>
      </c>
      <c r="K75" s="13">
        <f t="shared" si="1"/>
        <v>0</v>
      </c>
      <c r="L75" s="16">
        <f t="shared" si="2"/>
        <v>0</v>
      </c>
      <c r="M75" s="17"/>
    </row>
    <row r="76" spans="2:14" s="1" customFormat="1" ht="55.9" customHeight="1" x14ac:dyDescent="0.2"/>
    <row r="77" spans="2:14" s="1" customFormat="1" ht="21.4" customHeight="1" x14ac:dyDescent="0.2">
      <c r="B77" s="36" t="s">
        <v>93</v>
      </c>
      <c r="C77" s="36"/>
      <c r="D77" s="36"/>
      <c r="E77" s="36"/>
      <c r="F77" s="37">
        <f>ROUND(I32+I37+I42+I47+I50+I51+I52+I53+I54+I55+I56+I57+I58+I59+I60+I61+I62+I63+I64+I65+I66+I67+I68+I69+I70+I71+I72+I73+I74+I75,2)</f>
        <v>0</v>
      </c>
      <c r="G77" s="38"/>
      <c r="H77" s="38"/>
      <c r="I77" s="38"/>
      <c r="J77" s="38"/>
      <c r="K77" s="38"/>
      <c r="L77" s="38"/>
      <c r="M77" s="39"/>
    </row>
    <row r="78" spans="2:14" s="1" customFormat="1" ht="21.4" customHeight="1" x14ac:dyDescent="0.2">
      <c r="B78" s="36" t="s">
        <v>94</v>
      </c>
      <c r="C78" s="36"/>
      <c r="D78" s="36"/>
      <c r="E78" s="36"/>
      <c r="F78" s="40">
        <f>ROUND(L32+L37+L42+L47+L50+L51+L52+L53+L54+L55+L56+L57+L58+L59+L60+L61+L62+L63+L64+L65+L66+L67+L68+L69+L70+L71+L72+L73+L74+L75,2)</f>
        <v>0</v>
      </c>
      <c r="G78" s="41"/>
      <c r="H78" s="41"/>
      <c r="I78" s="41"/>
      <c r="J78" s="41"/>
      <c r="K78" s="41"/>
      <c r="L78" s="41"/>
      <c r="M78" s="42"/>
    </row>
    <row r="79" spans="2:14" s="1" customFormat="1" ht="11.1" customHeight="1" x14ac:dyDescent="0.2"/>
    <row r="80" spans="2:14" s="1" customFormat="1" ht="80.099999999999994" customHeight="1" x14ac:dyDescent="0.2">
      <c r="B80" s="32" t="s">
        <v>112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" customFormat="1" ht="2.65" customHeight="1" x14ac:dyDescent="0.2"/>
    <row r="82" spans="2:14" s="1" customFormat="1" ht="110.1" customHeight="1" x14ac:dyDescent="0.2">
      <c r="B82" s="32" t="s">
        <v>113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5.25" customHeight="1" x14ac:dyDescent="0.2"/>
    <row r="84" spans="2:14" s="1" customFormat="1" ht="110.1" customHeight="1" x14ac:dyDescent="0.2">
      <c r="B84" s="22" t="s">
        <v>212</v>
      </c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2:14" s="1" customFormat="1" ht="5.25" customHeight="1" x14ac:dyDescent="0.2"/>
    <row r="86" spans="2:14" s="1" customFormat="1" ht="37.9" customHeight="1" x14ac:dyDescent="0.2">
      <c r="C86" s="34" t="s">
        <v>106</v>
      </c>
      <c r="D86" s="34"/>
      <c r="E86" s="34"/>
      <c r="F86" s="35" t="s">
        <v>107</v>
      </c>
      <c r="G86" s="35"/>
      <c r="H86" s="35"/>
      <c r="I86" s="35"/>
      <c r="J86" s="35"/>
      <c r="K86" s="35"/>
      <c r="L86" s="35"/>
    </row>
    <row r="87" spans="2:14" s="1" customFormat="1" ht="28.7" customHeight="1" x14ac:dyDescent="0.2"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2:14" s="1" customFormat="1" ht="28.7" customHeight="1" x14ac:dyDescent="0.2"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2:14" s="1" customFormat="1" ht="28.7" customHeight="1" x14ac:dyDescent="0.2"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2:14" s="1" customFormat="1" ht="28.7" customHeight="1" x14ac:dyDescent="0.2"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2:14" s="1" customFormat="1" ht="2.65" customHeight="1" x14ac:dyDescent="0.2"/>
    <row r="92" spans="2:14" s="1" customFormat="1" ht="203.1" customHeight="1" x14ac:dyDescent="0.2">
      <c r="B92" s="32" t="s">
        <v>114</v>
      </c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</row>
    <row r="93" spans="2:14" s="1" customFormat="1" ht="2.65" customHeight="1" x14ac:dyDescent="0.2"/>
    <row r="94" spans="2:14" s="1" customFormat="1" ht="36.950000000000003" customHeight="1" x14ac:dyDescent="0.2">
      <c r="B94" s="33" t="s">
        <v>115</v>
      </c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</row>
    <row r="95" spans="2:14" s="1" customFormat="1" ht="2.65" customHeight="1" x14ac:dyDescent="0.2"/>
    <row r="96" spans="2:14" s="1" customFormat="1" ht="37.9" customHeight="1" x14ac:dyDescent="0.2">
      <c r="C96" s="34" t="s">
        <v>108</v>
      </c>
      <c r="D96" s="34"/>
      <c r="E96" s="34"/>
      <c r="F96" s="44" t="s">
        <v>109</v>
      </c>
      <c r="G96" s="44"/>
      <c r="H96" s="44"/>
      <c r="I96" s="44"/>
      <c r="J96" s="44"/>
      <c r="K96" s="44"/>
      <c r="L96" s="44"/>
    </row>
    <row r="97" spans="2:14" s="1" customFormat="1" ht="28.7" customHeight="1" x14ac:dyDescent="0.2"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4" s="1" customFormat="1" ht="28.7" customHeight="1" x14ac:dyDescent="0.2"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4" s="1" customFormat="1" ht="28.7" customHeight="1" x14ac:dyDescent="0.2"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4" s="1" customFormat="1" ht="28.7" customHeight="1" x14ac:dyDescent="0.2"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2:14" s="1" customFormat="1" ht="2.65" customHeight="1" x14ac:dyDescent="0.2"/>
    <row r="102" spans="2:14" s="1" customFormat="1" ht="159.94999999999999" customHeight="1" x14ac:dyDescent="0.2">
      <c r="B102" s="32" t="s">
        <v>116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2.65" customHeight="1" x14ac:dyDescent="0.2"/>
    <row r="104" spans="2:14" s="1" customFormat="1" ht="54.95" customHeight="1" x14ac:dyDescent="0.2">
      <c r="B104" s="32" t="s">
        <v>117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65" customHeight="1" x14ac:dyDescent="0.2"/>
    <row r="106" spans="2:14" s="1" customFormat="1" ht="60" customHeight="1" x14ac:dyDescent="0.2">
      <c r="B106" s="22" t="s">
        <v>118</v>
      </c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 s="1" customFormat="1" ht="2.65" customHeight="1" x14ac:dyDescent="0.2"/>
    <row r="108" spans="2:14" s="1" customFormat="1" ht="48" customHeight="1" x14ac:dyDescent="0.2">
      <c r="B108" s="22" t="s">
        <v>119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 s="1" customFormat="1" ht="2.65" customHeight="1" x14ac:dyDescent="0.2"/>
    <row r="110" spans="2:14" s="1" customFormat="1" ht="125.1" customHeight="1" x14ac:dyDescent="0.2">
      <c r="B110" s="32" t="s">
        <v>120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2.65" customHeight="1" x14ac:dyDescent="0.2"/>
    <row r="112" spans="2:14" s="1" customFormat="1" ht="84.95" customHeight="1" x14ac:dyDescent="0.2">
      <c r="B112" s="32" t="s">
        <v>121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2" s="1" customFormat="1" ht="86.85" customHeight="1" x14ac:dyDescent="0.2"/>
    <row r="114" spans="2:12" s="1" customFormat="1" ht="17.649999999999999" customHeight="1" x14ac:dyDescent="0.2">
      <c r="J114" s="43" t="s">
        <v>105</v>
      </c>
      <c r="K114" s="43"/>
      <c r="L114" s="43"/>
    </row>
    <row r="115" spans="2:12" s="1" customFormat="1" ht="145.15" customHeight="1" x14ac:dyDescent="0.2"/>
    <row r="116" spans="2:12" s="1" customFormat="1" ht="81.599999999999994" customHeight="1" x14ac:dyDescent="0.2">
      <c r="B116" s="31" t="s">
        <v>122</v>
      </c>
      <c r="C116" s="31"/>
      <c r="D116" s="31"/>
      <c r="E116" s="31"/>
      <c r="F116" s="31"/>
      <c r="G116" s="31"/>
      <c r="H116" s="31"/>
      <c r="I116" s="31"/>
      <c r="J116" s="31"/>
      <c r="K116" s="31"/>
    </row>
  </sheetData>
  <mergeCells count="92">
    <mergeCell ref="J114:L114"/>
    <mergeCell ref="B116:K116"/>
    <mergeCell ref="B102:N102"/>
    <mergeCell ref="B104:N104"/>
    <mergeCell ref="B106:N106"/>
    <mergeCell ref="B108:N108"/>
    <mergeCell ref="B110:N110"/>
    <mergeCell ref="B112:N112"/>
    <mergeCell ref="C98:E98"/>
    <mergeCell ref="F98:L98"/>
    <mergeCell ref="C99:E99"/>
    <mergeCell ref="F99:L99"/>
    <mergeCell ref="C100:E100"/>
    <mergeCell ref="F100:L100"/>
    <mergeCell ref="B92:N92"/>
    <mergeCell ref="B94:N94"/>
    <mergeCell ref="C96:E96"/>
    <mergeCell ref="F96:L96"/>
    <mergeCell ref="C97:E97"/>
    <mergeCell ref="F97:L97"/>
    <mergeCell ref="C88:E88"/>
    <mergeCell ref="F88:L88"/>
    <mergeCell ref="C89:E89"/>
    <mergeCell ref="F89:L89"/>
    <mergeCell ref="C90:E90"/>
    <mergeCell ref="F90:L90"/>
    <mergeCell ref="B82:N82"/>
    <mergeCell ref="B84:N84"/>
    <mergeCell ref="C86:E86"/>
    <mergeCell ref="F86:L86"/>
    <mergeCell ref="C87:E87"/>
    <mergeCell ref="F87:L87"/>
    <mergeCell ref="B80:N80"/>
    <mergeCell ref="L69:M69"/>
    <mergeCell ref="L70:M70"/>
    <mergeCell ref="L71:M71"/>
    <mergeCell ref="L72:M72"/>
    <mergeCell ref="L73:M73"/>
    <mergeCell ref="L74:M74"/>
    <mergeCell ref="L75:M75"/>
    <mergeCell ref="B77:E77"/>
    <mergeCell ref="F77:M77"/>
    <mergeCell ref="B78:E78"/>
    <mergeCell ref="F78:M78"/>
    <mergeCell ref="L68:M68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56:M56"/>
    <mergeCell ref="L42:M42"/>
    <mergeCell ref="B44:L44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41:M41"/>
    <mergeCell ref="C20:E20"/>
    <mergeCell ref="C22:E22"/>
    <mergeCell ref="B24:M24"/>
    <mergeCell ref="B26:M26"/>
    <mergeCell ref="B29:L29"/>
    <mergeCell ref="L31:M31"/>
    <mergeCell ref="L32:M32"/>
    <mergeCell ref="B34:L34"/>
    <mergeCell ref="L36:M36"/>
    <mergeCell ref="L37:M37"/>
    <mergeCell ref="B39:L39"/>
    <mergeCell ref="C18:E18"/>
    <mergeCell ref="J2:P2"/>
    <mergeCell ref="B3:E3"/>
    <mergeCell ref="B4:E4"/>
    <mergeCell ref="B5:E5"/>
    <mergeCell ref="B6:E6"/>
    <mergeCell ref="B7:E7"/>
    <mergeCell ref="B8:E8"/>
    <mergeCell ref="B10:E11"/>
    <mergeCell ref="H11:O12"/>
    <mergeCell ref="F14:I14"/>
    <mergeCell ref="C16:E16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7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210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TEXT(F49,"#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63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5912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104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69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96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9" customHeight="1" x14ac:dyDescent="0.2"/>
    <row r="39" spans="2:13" s="1" customFormat="1" ht="61.5" customHeight="1" x14ac:dyDescent="0.2">
      <c r="B39" s="2" t="s">
        <v>0</v>
      </c>
      <c r="C39" s="14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14" t="s">
        <v>7</v>
      </c>
      <c r="J39" s="4" t="s">
        <v>8</v>
      </c>
      <c r="K39" s="4" t="s">
        <v>9</v>
      </c>
      <c r="L39" s="21" t="s">
        <v>10</v>
      </c>
      <c r="M39" s="21"/>
    </row>
    <row r="40" spans="2:13" s="1" customFormat="1" ht="19.7" customHeight="1" x14ac:dyDescent="0.2">
      <c r="B40" s="5">
        <v>3</v>
      </c>
      <c r="C40" s="6" t="s">
        <v>15</v>
      </c>
      <c r="D40" s="6" t="s">
        <v>16</v>
      </c>
      <c r="E40" s="7" t="s">
        <v>17</v>
      </c>
      <c r="F40" s="6" t="s">
        <v>18</v>
      </c>
      <c r="G40" s="8">
        <v>1800</v>
      </c>
      <c r="H40" s="11">
        <v>0</v>
      </c>
      <c r="I40" s="13">
        <f t="shared" ref="I40:I46" si="0">ROUND(G40* H40,2)</f>
        <v>0</v>
      </c>
      <c r="J40" s="5">
        <v>8</v>
      </c>
      <c r="K40" s="13">
        <f t="shared" ref="K40:K46" si="1">ROUND(I40* J40/100,2)</f>
        <v>0</v>
      </c>
      <c r="L40" s="16">
        <f t="shared" ref="L40:L46" si="2">ROUND(I40+ K40,2)</f>
        <v>0</v>
      </c>
      <c r="M40" s="17"/>
    </row>
    <row r="41" spans="2:13" s="1" customFormat="1" ht="19.7" customHeight="1" x14ac:dyDescent="0.2">
      <c r="B41" s="5">
        <v>4</v>
      </c>
      <c r="C41" s="6" t="s">
        <v>19</v>
      </c>
      <c r="D41" s="6" t="s">
        <v>20</v>
      </c>
      <c r="E41" s="7" t="s">
        <v>21</v>
      </c>
      <c r="F41" s="6" t="s">
        <v>18</v>
      </c>
      <c r="G41" s="8">
        <v>1200</v>
      </c>
      <c r="H41" s="11">
        <v>0</v>
      </c>
      <c r="I41" s="13">
        <f t="shared" si="0"/>
        <v>0</v>
      </c>
      <c r="J41" s="5">
        <v>8</v>
      </c>
      <c r="K41" s="13">
        <f t="shared" si="1"/>
        <v>0</v>
      </c>
      <c r="L41" s="16">
        <f t="shared" si="2"/>
        <v>0</v>
      </c>
      <c r="M41" s="17"/>
    </row>
    <row r="42" spans="2:13" s="1" customFormat="1" ht="28.7" customHeight="1" x14ac:dyDescent="0.2">
      <c r="B42" s="5">
        <v>5</v>
      </c>
      <c r="C42" s="6" t="s">
        <v>22</v>
      </c>
      <c r="D42" s="6" t="s">
        <v>23</v>
      </c>
      <c r="E42" s="7" t="s">
        <v>24</v>
      </c>
      <c r="F42" s="6" t="s">
        <v>18</v>
      </c>
      <c r="G42" s="8">
        <v>10</v>
      </c>
      <c r="H42" s="11">
        <v>0</v>
      </c>
      <c r="I42" s="13">
        <f t="shared" si="0"/>
        <v>0</v>
      </c>
      <c r="J42" s="5">
        <v>8</v>
      </c>
      <c r="K42" s="13">
        <f t="shared" si="1"/>
        <v>0</v>
      </c>
      <c r="L42" s="16">
        <f t="shared" si="2"/>
        <v>0</v>
      </c>
      <c r="M42" s="17"/>
    </row>
    <row r="43" spans="2:13" s="1" customFormat="1" ht="19.7" customHeight="1" x14ac:dyDescent="0.2">
      <c r="B43" s="5">
        <v>6</v>
      </c>
      <c r="C43" s="6" t="s">
        <v>77</v>
      </c>
      <c r="D43" s="6" t="s">
        <v>78</v>
      </c>
      <c r="E43" s="7" t="s">
        <v>79</v>
      </c>
      <c r="F43" s="6" t="s">
        <v>69</v>
      </c>
      <c r="G43" s="8">
        <v>80</v>
      </c>
      <c r="H43" s="11">
        <v>0</v>
      </c>
      <c r="I43" s="13">
        <f t="shared" si="0"/>
        <v>0</v>
      </c>
      <c r="J43" s="5">
        <v>8</v>
      </c>
      <c r="K43" s="13">
        <f t="shared" si="1"/>
        <v>0</v>
      </c>
      <c r="L43" s="16">
        <f t="shared" si="2"/>
        <v>0</v>
      </c>
      <c r="M43" s="17"/>
    </row>
    <row r="44" spans="2:13" s="1" customFormat="1" ht="19.7" customHeight="1" x14ac:dyDescent="0.2">
      <c r="B44" s="5">
        <v>7</v>
      </c>
      <c r="C44" s="6" t="s">
        <v>80</v>
      </c>
      <c r="D44" s="6" t="s">
        <v>81</v>
      </c>
      <c r="E44" s="7" t="s">
        <v>82</v>
      </c>
      <c r="F44" s="6" t="s">
        <v>69</v>
      </c>
      <c r="G44" s="8">
        <v>10</v>
      </c>
      <c r="H44" s="11">
        <v>0</v>
      </c>
      <c r="I44" s="13">
        <f t="shared" si="0"/>
        <v>0</v>
      </c>
      <c r="J44" s="5">
        <v>8</v>
      </c>
      <c r="K44" s="13">
        <f t="shared" si="1"/>
        <v>0</v>
      </c>
      <c r="L44" s="16">
        <f t="shared" si="2"/>
        <v>0</v>
      </c>
      <c r="M44" s="17"/>
    </row>
    <row r="45" spans="2:13" s="1" customFormat="1" ht="19.7" customHeight="1" x14ac:dyDescent="0.2">
      <c r="B45" s="5">
        <v>8</v>
      </c>
      <c r="C45" s="6" t="s">
        <v>83</v>
      </c>
      <c r="D45" s="6" t="s">
        <v>84</v>
      </c>
      <c r="E45" s="7" t="s">
        <v>85</v>
      </c>
      <c r="F45" s="6" t="s">
        <v>69</v>
      </c>
      <c r="G45" s="8">
        <v>80</v>
      </c>
      <c r="H45" s="11">
        <v>0</v>
      </c>
      <c r="I45" s="13">
        <f t="shared" si="0"/>
        <v>0</v>
      </c>
      <c r="J45" s="5">
        <v>8</v>
      </c>
      <c r="K45" s="13">
        <f t="shared" si="1"/>
        <v>0</v>
      </c>
      <c r="L45" s="16">
        <f t="shared" si="2"/>
        <v>0</v>
      </c>
      <c r="M45" s="17"/>
    </row>
    <row r="46" spans="2:13" s="1" customFormat="1" ht="19.7" customHeight="1" x14ac:dyDescent="0.2">
      <c r="B46" s="5">
        <v>9</v>
      </c>
      <c r="C46" s="6" t="s">
        <v>88</v>
      </c>
      <c r="D46" s="6" t="s">
        <v>89</v>
      </c>
      <c r="E46" s="7" t="s">
        <v>90</v>
      </c>
      <c r="F46" s="6" t="s">
        <v>69</v>
      </c>
      <c r="G46" s="8">
        <v>48</v>
      </c>
      <c r="H46" s="11">
        <v>0</v>
      </c>
      <c r="I46" s="13">
        <f t="shared" si="0"/>
        <v>0</v>
      </c>
      <c r="J46" s="5">
        <v>8</v>
      </c>
      <c r="K46" s="13">
        <f t="shared" si="1"/>
        <v>0</v>
      </c>
      <c r="L46" s="16">
        <f t="shared" si="2"/>
        <v>0</v>
      </c>
      <c r="M46" s="17"/>
    </row>
    <row r="47" spans="2:13" s="1" customFormat="1" ht="55.9" customHeight="1" x14ac:dyDescent="0.2"/>
    <row r="48" spans="2:13" s="1" customFormat="1" ht="21.4" customHeight="1" x14ac:dyDescent="0.2">
      <c r="B48" s="36" t="s">
        <v>93</v>
      </c>
      <c r="C48" s="36"/>
      <c r="D48" s="36"/>
      <c r="E48" s="36"/>
      <c r="F48" s="37">
        <f>ROUND(I32+I37+I40+I41+I42+I43+I44+I45+I46,2)</f>
        <v>0</v>
      </c>
      <c r="G48" s="38"/>
      <c r="H48" s="38"/>
      <c r="I48" s="38"/>
      <c r="J48" s="38"/>
      <c r="K48" s="38"/>
      <c r="L48" s="38"/>
      <c r="M48" s="39"/>
    </row>
    <row r="49" spans="2:14" s="1" customFormat="1" ht="21.4" customHeight="1" x14ac:dyDescent="0.2">
      <c r="B49" s="36" t="s">
        <v>94</v>
      </c>
      <c r="C49" s="36"/>
      <c r="D49" s="36"/>
      <c r="E49" s="36"/>
      <c r="F49" s="40">
        <f>ROUND(L32+L37+L40+L41+L42+L43+L44+L45+L46,2)</f>
        <v>0</v>
      </c>
      <c r="G49" s="41"/>
      <c r="H49" s="41"/>
      <c r="I49" s="41"/>
      <c r="J49" s="41"/>
      <c r="K49" s="41"/>
      <c r="L49" s="41"/>
      <c r="M49" s="42"/>
    </row>
    <row r="50" spans="2:14" s="1" customFormat="1" ht="11.1" customHeight="1" x14ac:dyDescent="0.2"/>
    <row r="51" spans="2:14" s="1" customFormat="1" ht="80.099999999999994" customHeight="1" x14ac:dyDescent="0.2">
      <c r="B51" s="32" t="s">
        <v>112</v>
      </c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</row>
    <row r="52" spans="2:14" s="1" customFormat="1" ht="2.65" customHeight="1" x14ac:dyDescent="0.2"/>
    <row r="53" spans="2:14" s="1" customFormat="1" ht="110.1" customHeight="1" x14ac:dyDescent="0.2">
      <c r="B53" s="32" t="s">
        <v>113</v>
      </c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</row>
    <row r="54" spans="2:14" s="1" customFormat="1" ht="5.25" customHeight="1" x14ac:dyDescent="0.2"/>
    <row r="55" spans="2:14" s="1" customFormat="1" ht="110.1" customHeight="1" x14ac:dyDescent="0.2">
      <c r="B55" s="22" t="s">
        <v>212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2:14" s="1" customFormat="1" ht="5.25" customHeight="1" x14ac:dyDescent="0.2"/>
    <row r="57" spans="2:14" s="1" customFormat="1" ht="37.9" customHeight="1" x14ac:dyDescent="0.2">
      <c r="C57" s="34" t="s">
        <v>106</v>
      </c>
      <c r="D57" s="34"/>
      <c r="E57" s="34"/>
      <c r="F57" s="35" t="s">
        <v>107</v>
      </c>
      <c r="G57" s="35"/>
      <c r="H57" s="35"/>
      <c r="I57" s="35"/>
      <c r="J57" s="35"/>
      <c r="K57" s="35"/>
      <c r="L57" s="35"/>
    </row>
    <row r="58" spans="2:14" s="1" customFormat="1" ht="28.7" customHeight="1" x14ac:dyDescent="0.2"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4" s="1" customFormat="1" ht="28.7" customHeight="1" x14ac:dyDescent="0.2"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4" s="1" customFormat="1" ht="28.7" customHeight="1" x14ac:dyDescent="0.2"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4" s="1" customFormat="1" ht="28.7" customHeight="1" x14ac:dyDescent="0.2"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4" s="1" customFormat="1" ht="2.65" customHeight="1" x14ac:dyDescent="0.2"/>
    <row r="63" spans="2:14" s="1" customFormat="1" ht="203.1" customHeight="1" x14ac:dyDescent="0.2">
      <c r="B63" s="32" t="s">
        <v>114</v>
      </c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</row>
    <row r="64" spans="2:14" s="1" customFormat="1" ht="2.65" customHeight="1" x14ac:dyDescent="0.2"/>
    <row r="65" spans="2:14" s="1" customFormat="1" ht="36.950000000000003" customHeight="1" x14ac:dyDescent="0.2">
      <c r="B65" s="33" t="s">
        <v>115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</row>
    <row r="66" spans="2:14" s="1" customFormat="1" ht="2.65" customHeight="1" x14ac:dyDescent="0.2"/>
    <row r="67" spans="2:14" s="1" customFormat="1" ht="37.9" customHeight="1" x14ac:dyDescent="0.2">
      <c r="C67" s="34" t="s">
        <v>108</v>
      </c>
      <c r="D67" s="34"/>
      <c r="E67" s="34"/>
      <c r="F67" s="44" t="s">
        <v>109</v>
      </c>
      <c r="G67" s="44"/>
      <c r="H67" s="44"/>
      <c r="I67" s="44"/>
      <c r="J67" s="44"/>
      <c r="K67" s="44"/>
      <c r="L67" s="44"/>
    </row>
    <row r="68" spans="2:14" s="1" customFormat="1" ht="28.7" customHeight="1" x14ac:dyDescent="0.2"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4" s="1" customFormat="1" ht="28.7" customHeight="1" x14ac:dyDescent="0.2"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4" s="1" customFormat="1" ht="28.7" customHeight="1" x14ac:dyDescent="0.2"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4" s="1" customFormat="1" ht="28.7" customHeight="1" x14ac:dyDescent="0.2"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4" s="1" customFormat="1" ht="2.65" customHeight="1" x14ac:dyDescent="0.2"/>
    <row r="73" spans="2:14" s="1" customFormat="1" ht="159.94999999999999" customHeight="1" x14ac:dyDescent="0.2">
      <c r="B73" s="32" t="s">
        <v>116</v>
      </c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</row>
    <row r="74" spans="2:14" s="1" customFormat="1" ht="2.65" customHeight="1" x14ac:dyDescent="0.2"/>
    <row r="75" spans="2:14" s="1" customFormat="1" ht="54.95" customHeight="1" x14ac:dyDescent="0.2">
      <c r="B75" s="32" t="s">
        <v>117</v>
      </c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</row>
    <row r="76" spans="2:14" s="1" customFormat="1" ht="2.65" customHeight="1" x14ac:dyDescent="0.2"/>
    <row r="77" spans="2:14" s="1" customFormat="1" ht="60" customHeight="1" x14ac:dyDescent="0.2">
      <c r="B77" s="22" t="s">
        <v>118</v>
      </c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</row>
    <row r="78" spans="2:14" s="1" customFormat="1" ht="2.65" customHeight="1" x14ac:dyDescent="0.2"/>
    <row r="79" spans="2:14" s="1" customFormat="1" ht="48" customHeight="1" x14ac:dyDescent="0.2">
      <c r="B79" s="22" t="s">
        <v>119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</row>
    <row r="80" spans="2:14" s="1" customFormat="1" ht="2.65" customHeight="1" x14ac:dyDescent="0.2"/>
    <row r="81" spans="2:14" s="1" customFormat="1" ht="125.1" customHeight="1" x14ac:dyDescent="0.2">
      <c r="B81" s="32" t="s">
        <v>120</v>
      </c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</row>
    <row r="82" spans="2:14" s="1" customFormat="1" ht="2.65" customHeight="1" x14ac:dyDescent="0.2"/>
    <row r="83" spans="2:14" s="1" customFormat="1" ht="84.95" customHeight="1" x14ac:dyDescent="0.2">
      <c r="B83" s="32" t="s">
        <v>121</v>
      </c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</row>
    <row r="84" spans="2:14" s="1" customFormat="1" ht="86.85" customHeight="1" x14ac:dyDescent="0.2"/>
    <row r="85" spans="2:14" s="1" customFormat="1" ht="17.649999999999999" customHeight="1" x14ac:dyDescent="0.2">
      <c r="J85" s="43" t="s">
        <v>105</v>
      </c>
      <c r="K85" s="43"/>
      <c r="L85" s="43"/>
    </row>
    <row r="86" spans="2:14" s="1" customFormat="1" ht="145.15" customHeight="1" x14ac:dyDescent="0.2"/>
    <row r="87" spans="2:14" s="1" customFormat="1" ht="81.599999999999994" customHeight="1" x14ac:dyDescent="0.2">
      <c r="B87" s="31" t="s">
        <v>122</v>
      </c>
      <c r="C87" s="31"/>
      <c r="D87" s="31"/>
      <c r="E87" s="31"/>
      <c r="F87" s="31"/>
      <c r="G87" s="31"/>
      <c r="H87" s="31"/>
      <c r="I87" s="31"/>
      <c r="J87" s="31"/>
      <c r="K87" s="31"/>
    </row>
  </sheetData>
  <mergeCells count="67">
    <mergeCell ref="B87:K87"/>
    <mergeCell ref="C70:E70"/>
    <mergeCell ref="F70:L70"/>
    <mergeCell ref="C71:E71"/>
    <mergeCell ref="F71:L71"/>
    <mergeCell ref="B73:N73"/>
    <mergeCell ref="B75:N75"/>
    <mergeCell ref="B77:N77"/>
    <mergeCell ref="B79:N79"/>
    <mergeCell ref="B81:N81"/>
    <mergeCell ref="B83:N83"/>
    <mergeCell ref="J85:L85"/>
    <mergeCell ref="C67:E67"/>
    <mergeCell ref="F67:L67"/>
    <mergeCell ref="C68:E68"/>
    <mergeCell ref="F68:L68"/>
    <mergeCell ref="C69:E69"/>
    <mergeCell ref="F69:L69"/>
    <mergeCell ref="B65:N65"/>
    <mergeCell ref="B55:N55"/>
    <mergeCell ref="C57:E57"/>
    <mergeCell ref="F57:L57"/>
    <mergeCell ref="C58:E58"/>
    <mergeCell ref="F58:L58"/>
    <mergeCell ref="C59:E59"/>
    <mergeCell ref="F59:L59"/>
    <mergeCell ref="C60:E60"/>
    <mergeCell ref="F60:L60"/>
    <mergeCell ref="C61:E61"/>
    <mergeCell ref="F61:L61"/>
    <mergeCell ref="B63:N63"/>
    <mergeCell ref="B53:N53"/>
    <mergeCell ref="L41:M41"/>
    <mergeCell ref="L42:M42"/>
    <mergeCell ref="L43:M43"/>
    <mergeCell ref="L44:M44"/>
    <mergeCell ref="L45:M45"/>
    <mergeCell ref="L46:M46"/>
    <mergeCell ref="B48:E48"/>
    <mergeCell ref="F48:M48"/>
    <mergeCell ref="B49:E49"/>
    <mergeCell ref="F49:M49"/>
    <mergeCell ref="B51:N51"/>
    <mergeCell ref="L40:M40"/>
    <mergeCell ref="C20:E20"/>
    <mergeCell ref="C22:E22"/>
    <mergeCell ref="B24:M24"/>
    <mergeCell ref="B26:M26"/>
    <mergeCell ref="B29:L29"/>
    <mergeCell ref="L31:M31"/>
    <mergeCell ref="L32:M32"/>
    <mergeCell ref="B34:L34"/>
    <mergeCell ref="L36:M36"/>
    <mergeCell ref="L37:M37"/>
    <mergeCell ref="L39:M39"/>
    <mergeCell ref="C18:E18"/>
    <mergeCell ref="J2:P2"/>
    <mergeCell ref="B3:E3"/>
    <mergeCell ref="B4:E4"/>
    <mergeCell ref="B5:E5"/>
    <mergeCell ref="B6:E6"/>
    <mergeCell ref="B7:E7"/>
    <mergeCell ref="B8:E8"/>
    <mergeCell ref="B10:E11"/>
    <mergeCell ref="H11:O12"/>
    <mergeCell ref="F14:I14"/>
    <mergeCell ref="C16:E16"/>
  </mergeCells>
  <pageMargins left="0.7" right="0.7" top="0.75" bottom="0.75" header="0.3" footer="0.3"/>
  <pageSetup paperSize="9" scale="64" orientation="portrait" r:id="rId1"/>
  <colBreaks count="1" manualBreakCount="1">
    <brk id="1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6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148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TEXT(F48,"#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9" customHeight="1" x14ac:dyDescent="0.2"/>
    <row r="29" spans="2:13" s="1" customFormat="1" ht="55.5" customHeight="1" x14ac:dyDescent="0.2">
      <c r="B29" s="2" t="s">
        <v>0</v>
      </c>
      <c r="C29" s="14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14" t="s">
        <v>7</v>
      </c>
      <c r="J29" s="4" t="s">
        <v>8</v>
      </c>
      <c r="K29" s="4" t="s">
        <v>9</v>
      </c>
      <c r="L29" s="21" t="s">
        <v>10</v>
      </c>
      <c r="M29" s="21"/>
    </row>
    <row r="30" spans="2:13" s="1" customFormat="1" ht="19.7" customHeight="1" x14ac:dyDescent="0.2">
      <c r="B30" s="5">
        <v>1</v>
      </c>
      <c r="C30" s="6" t="s">
        <v>149</v>
      </c>
      <c r="D30" s="6" t="s">
        <v>150</v>
      </c>
      <c r="E30" s="7" t="s">
        <v>151</v>
      </c>
      <c r="F30" s="6" t="s">
        <v>28</v>
      </c>
      <c r="G30" s="8">
        <v>1</v>
      </c>
      <c r="H30" s="11">
        <v>0</v>
      </c>
      <c r="I30" s="13">
        <f t="shared" ref="I30:I45" si="0">ROUND(G30* H30,2)</f>
        <v>0</v>
      </c>
      <c r="J30" s="5">
        <v>8</v>
      </c>
      <c r="K30" s="13">
        <f t="shared" ref="K30:K45" si="1">ROUND(I30* J30/100,2)</f>
        <v>0</v>
      </c>
      <c r="L30" s="16">
        <f t="shared" ref="L30:L45" si="2">ROUND(I30+ K30,2)</f>
        <v>0</v>
      </c>
      <c r="M30" s="17"/>
    </row>
    <row r="31" spans="2:13" s="1" customFormat="1" ht="19.7" customHeight="1" x14ac:dyDescent="0.2">
      <c r="B31" s="5">
        <v>2</v>
      </c>
      <c r="C31" s="6" t="s">
        <v>152</v>
      </c>
      <c r="D31" s="6" t="s">
        <v>153</v>
      </c>
      <c r="E31" s="7" t="s">
        <v>154</v>
      </c>
      <c r="F31" s="6" t="s">
        <v>28</v>
      </c>
      <c r="G31" s="8">
        <v>1</v>
      </c>
      <c r="H31" s="11">
        <v>0</v>
      </c>
      <c r="I31" s="13">
        <f t="shared" si="0"/>
        <v>0</v>
      </c>
      <c r="J31" s="5">
        <v>8</v>
      </c>
      <c r="K31" s="13">
        <f t="shared" si="1"/>
        <v>0</v>
      </c>
      <c r="L31" s="16">
        <f t="shared" si="2"/>
        <v>0</v>
      </c>
      <c r="M31" s="17"/>
    </row>
    <row r="32" spans="2:13" s="1" customFormat="1" ht="19.7" customHeight="1" x14ac:dyDescent="0.2">
      <c r="B32" s="5">
        <v>3</v>
      </c>
      <c r="C32" s="6" t="s">
        <v>155</v>
      </c>
      <c r="D32" s="6" t="s">
        <v>156</v>
      </c>
      <c r="E32" s="7" t="s">
        <v>157</v>
      </c>
      <c r="F32" s="6" t="s">
        <v>28</v>
      </c>
      <c r="G32" s="8">
        <v>1</v>
      </c>
      <c r="H32" s="11">
        <v>0</v>
      </c>
      <c r="I32" s="13">
        <f t="shared" si="0"/>
        <v>0</v>
      </c>
      <c r="J32" s="5">
        <v>8</v>
      </c>
      <c r="K32" s="13">
        <f t="shared" si="1"/>
        <v>0</v>
      </c>
      <c r="L32" s="16">
        <f t="shared" si="2"/>
        <v>0</v>
      </c>
      <c r="M32" s="17"/>
    </row>
    <row r="33" spans="2:13" s="1" customFormat="1" ht="19.7" customHeight="1" x14ac:dyDescent="0.2">
      <c r="B33" s="5">
        <v>4</v>
      </c>
      <c r="C33" s="6" t="s">
        <v>158</v>
      </c>
      <c r="D33" s="6" t="s">
        <v>159</v>
      </c>
      <c r="E33" s="7" t="s">
        <v>160</v>
      </c>
      <c r="F33" s="6" t="s">
        <v>28</v>
      </c>
      <c r="G33" s="8">
        <v>1</v>
      </c>
      <c r="H33" s="11">
        <v>0</v>
      </c>
      <c r="I33" s="13">
        <f t="shared" si="0"/>
        <v>0</v>
      </c>
      <c r="J33" s="5">
        <v>8</v>
      </c>
      <c r="K33" s="13">
        <f t="shared" si="1"/>
        <v>0</v>
      </c>
      <c r="L33" s="16">
        <f t="shared" si="2"/>
        <v>0</v>
      </c>
      <c r="M33" s="17"/>
    </row>
    <row r="34" spans="2:13" s="1" customFormat="1" ht="19.7" customHeight="1" x14ac:dyDescent="0.2">
      <c r="B34" s="5">
        <v>5</v>
      </c>
      <c r="C34" s="6" t="s">
        <v>161</v>
      </c>
      <c r="D34" s="6" t="s">
        <v>162</v>
      </c>
      <c r="E34" s="7" t="s">
        <v>163</v>
      </c>
      <c r="F34" s="6" t="s">
        <v>28</v>
      </c>
      <c r="G34" s="8">
        <v>1</v>
      </c>
      <c r="H34" s="11">
        <v>0</v>
      </c>
      <c r="I34" s="13">
        <f t="shared" si="0"/>
        <v>0</v>
      </c>
      <c r="J34" s="5">
        <v>8</v>
      </c>
      <c r="K34" s="13">
        <f t="shared" si="1"/>
        <v>0</v>
      </c>
      <c r="L34" s="16">
        <f t="shared" si="2"/>
        <v>0</v>
      </c>
      <c r="M34" s="17"/>
    </row>
    <row r="35" spans="2:13" s="1" customFormat="1" ht="19.7" customHeight="1" x14ac:dyDescent="0.2">
      <c r="B35" s="5">
        <v>6</v>
      </c>
      <c r="C35" s="6" t="s">
        <v>164</v>
      </c>
      <c r="D35" s="6" t="s">
        <v>165</v>
      </c>
      <c r="E35" s="7" t="s">
        <v>166</v>
      </c>
      <c r="F35" s="6" t="s">
        <v>28</v>
      </c>
      <c r="G35" s="8">
        <v>1</v>
      </c>
      <c r="H35" s="11">
        <v>0</v>
      </c>
      <c r="I35" s="13">
        <f t="shared" si="0"/>
        <v>0</v>
      </c>
      <c r="J35" s="5">
        <v>8</v>
      </c>
      <c r="K35" s="13">
        <f t="shared" si="1"/>
        <v>0</v>
      </c>
      <c r="L35" s="16">
        <f t="shared" si="2"/>
        <v>0</v>
      </c>
      <c r="M35" s="17"/>
    </row>
    <row r="36" spans="2:13" s="1" customFormat="1" ht="19.7" customHeight="1" x14ac:dyDescent="0.2">
      <c r="B36" s="5">
        <v>7</v>
      </c>
      <c r="C36" s="6" t="s">
        <v>167</v>
      </c>
      <c r="D36" s="6" t="s">
        <v>168</v>
      </c>
      <c r="E36" s="7" t="s">
        <v>169</v>
      </c>
      <c r="F36" s="6" t="s">
        <v>28</v>
      </c>
      <c r="G36" s="8">
        <v>1</v>
      </c>
      <c r="H36" s="11">
        <v>0</v>
      </c>
      <c r="I36" s="13">
        <f t="shared" si="0"/>
        <v>0</v>
      </c>
      <c r="J36" s="5">
        <v>8</v>
      </c>
      <c r="K36" s="13">
        <f t="shared" si="1"/>
        <v>0</v>
      </c>
      <c r="L36" s="16">
        <f t="shared" si="2"/>
        <v>0</v>
      </c>
      <c r="M36" s="17"/>
    </row>
    <row r="37" spans="2:13" s="1" customFormat="1" ht="19.7" customHeight="1" x14ac:dyDescent="0.2">
      <c r="B37" s="5">
        <v>8</v>
      </c>
      <c r="C37" s="6" t="s">
        <v>170</v>
      </c>
      <c r="D37" s="6" t="s">
        <v>171</v>
      </c>
      <c r="E37" s="7" t="s">
        <v>172</v>
      </c>
      <c r="F37" s="6" t="s">
        <v>28</v>
      </c>
      <c r="G37" s="8">
        <v>1</v>
      </c>
      <c r="H37" s="11">
        <v>0</v>
      </c>
      <c r="I37" s="13">
        <f t="shared" si="0"/>
        <v>0</v>
      </c>
      <c r="J37" s="5">
        <v>8</v>
      </c>
      <c r="K37" s="13">
        <f t="shared" si="1"/>
        <v>0</v>
      </c>
      <c r="L37" s="16">
        <f t="shared" si="2"/>
        <v>0</v>
      </c>
      <c r="M37" s="17"/>
    </row>
    <row r="38" spans="2:13" s="1" customFormat="1" ht="19.7" customHeight="1" x14ac:dyDescent="0.2">
      <c r="B38" s="5">
        <v>9</v>
      </c>
      <c r="C38" s="6" t="s">
        <v>173</v>
      </c>
      <c r="D38" s="6" t="s">
        <v>174</v>
      </c>
      <c r="E38" s="7" t="s">
        <v>175</v>
      </c>
      <c r="F38" s="6" t="s">
        <v>28</v>
      </c>
      <c r="G38" s="8">
        <v>1</v>
      </c>
      <c r="H38" s="11">
        <v>0</v>
      </c>
      <c r="I38" s="13">
        <f t="shared" si="0"/>
        <v>0</v>
      </c>
      <c r="J38" s="5">
        <v>8</v>
      </c>
      <c r="K38" s="13">
        <f t="shared" si="1"/>
        <v>0</v>
      </c>
      <c r="L38" s="16">
        <f t="shared" si="2"/>
        <v>0</v>
      </c>
      <c r="M38" s="17"/>
    </row>
    <row r="39" spans="2:13" s="1" customFormat="1" ht="19.7" customHeight="1" x14ac:dyDescent="0.2">
      <c r="B39" s="5">
        <v>10</v>
      </c>
      <c r="C39" s="6" t="s">
        <v>176</v>
      </c>
      <c r="D39" s="6" t="s">
        <v>177</v>
      </c>
      <c r="E39" s="7" t="s">
        <v>178</v>
      </c>
      <c r="F39" s="6" t="s">
        <v>28</v>
      </c>
      <c r="G39" s="8">
        <v>1</v>
      </c>
      <c r="H39" s="11">
        <v>0</v>
      </c>
      <c r="I39" s="13">
        <f t="shared" si="0"/>
        <v>0</v>
      </c>
      <c r="J39" s="5">
        <v>8</v>
      </c>
      <c r="K39" s="13">
        <f t="shared" si="1"/>
        <v>0</v>
      </c>
      <c r="L39" s="16">
        <f t="shared" si="2"/>
        <v>0</v>
      </c>
      <c r="M39" s="17"/>
    </row>
    <row r="40" spans="2:13" s="1" customFormat="1" ht="19.7" customHeight="1" x14ac:dyDescent="0.2">
      <c r="B40" s="5">
        <v>11</v>
      </c>
      <c r="C40" s="6" t="s">
        <v>179</v>
      </c>
      <c r="D40" s="6" t="s">
        <v>180</v>
      </c>
      <c r="E40" s="7" t="s">
        <v>181</v>
      </c>
      <c r="F40" s="6" t="s">
        <v>28</v>
      </c>
      <c r="G40" s="8">
        <v>1</v>
      </c>
      <c r="H40" s="11">
        <v>0</v>
      </c>
      <c r="I40" s="13">
        <f t="shared" si="0"/>
        <v>0</v>
      </c>
      <c r="J40" s="5">
        <v>8</v>
      </c>
      <c r="K40" s="13">
        <f t="shared" si="1"/>
        <v>0</v>
      </c>
      <c r="L40" s="16">
        <f t="shared" si="2"/>
        <v>0</v>
      </c>
      <c r="M40" s="17"/>
    </row>
    <row r="41" spans="2:13" s="1" customFormat="1" ht="19.7" customHeight="1" x14ac:dyDescent="0.2">
      <c r="B41" s="5">
        <v>12</v>
      </c>
      <c r="C41" s="6" t="s">
        <v>182</v>
      </c>
      <c r="D41" s="6" t="s">
        <v>183</v>
      </c>
      <c r="E41" s="7" t="s">
        <v>184</v>
      </c>
      <c r="F41" s="6" t="s">
        <v>28</v>
      </c>
      <c r="G41" s="8">
        <v>1</v>
      </c>
      <c r="H41" s="11">
        <v>0</v>
      </c>
      <c r="I41" s="13">
        <f t="shared" si="0"/>
        <v>0</v>
      </c>
      <c r="J41" s="5">
        <v>8</v>
      </c>
      <c r="K41" s="13">
        <f t="shared" si="1"/>
        <v>0</v>
      </c>
      <c r="L41" s="16">
        <f t="shared" si="2"/>
        <v>0</v>
      </c>
      <c r="M41" s="17"/>
    </row>
    <row r="42" spans="2:13" s="1" customFormat="1" ht="19.7" customHeight="1" x14ac:dyDescent="0.2">
      <c r="B42" s="5">
        <v>13</v>
      </c>
      <c r="C42" s="6" t="s">
        <v>185</v>
      </c>
      <c r="D42" s="6" t="s">
        <v>186</v>
      </c>
      <c r="E42" s="7" t="s">
        <v>187</v>
      </c>
      <c r="F42" s="6" t="s">
        <v>73</v>
      </c>
      <c r="G42" s="8">
        <v>20</v>
      </c>
      <c r="H42" s="11">
        <v>0</v>
      </c>
      <c r="I42" s="13">
        <f t="shared" si="0"/>
        <v>0</v>
      </c>
      <c r="J42" s="5">
        <v>23</v>
      </c>
      <c r="K42" s="13">
        <f t="shared" si="1"/>
        <v>0</v>
      </c>
      <c r="L42" s="16">
        <f t="shared" si="2"/>
        <v>0</v>
      </c>
      <c r="M42" s="17"/>
    </row>
    <row r="43" spans="2:13" s="1" customFormat="1" ht="19.7" customHeight="1" x14ac:dyDescent="0.2">
      <c r="B43" s="5">
        <v>14</v>
      </c>
      <c r="C43" s="6" t="s">
        <v>188</v>
      </c>
      <c r="D43" s="6" t="s">
        <v>189</v>
      </c>
      <c r="E43" s="7" t="s">
        <v>190</v>
      </c>
      <c r="F43" s="6" t="s">
        <v>69</v>
      </c>
      <c r="G43" s="8">
        <v>48</v>
      </c>
      <c r="H43" s="11">
        <v>0</v>
      </c>
      <c r="I43" s="13">
        <f t="shared" si="0"/>
        <v>0</v>
      </c>
      <c r="J43" s="5">
        <v>23</v>
      </c>
      <c r="K43" s="13">
        <f t="shared" si="1"/>
        <v>0</v>
      </c>
      <c r="L43" s="16">
        <f t="shared" si="2"/>
        <v>0</v>
      </c>
      <c r="M43" s="17"/>
    </row>
    <row r="44" spans="2:13" s="1" customFormat="1" ht="19.7" customHeight="1" x14ac:dyDescent="0.2">
      <c r="B44" s="5">
        <v>15</v>
      </c>
      <c r="C44" s="6" t="s">
        <v>191</v>
      </c>
      <c r="D44" s="6" t="s">
        <v>192</v>
      </c>
      <c r="E44" s="7" t="s">
        <v>193</v>
      </c>
      <c r="F44" s="6" t="s">
        <v>69</v>
      </c>
      <c r="G44" s="8">
        <v>120</v>
      </c>
      <c r="H44" s="11">
        <v>0</v>
      </c>
      <c r="I44" s="13">
        <f t="shared" si="0"/>
        <v>0</v>
      </c>
      <c r="J44" s="5">
        <v>23</v>
      </c>
      <c r="K44" s="13">
        <f t="shared" si="1"/>
        <v>0</v>
      </c>
      <c r="L44" s="16">
        <f t="shared" si="2"/>
        <v>0</v>
      </c>
      <c r="M44" s="17"/>
    </row>
    <row r="45" spans="2:13" s="1" customFormat="1" ht="19.7" customHeight="1" x14ac:dyDescent="0.2">
      <c r="B45" s="5">
        <v>16</v>
      </c>
      <c r="C45" s="6" t="s">
        <v>194</v>
      </c>
      <c r="D45" s="6" t="s">
        <v>195</v>
      </c>
      <c r="E45" s="7" t="s">
        <v>196</v>
      </c>
      <c r="F45" s="6" t="s">
        <v>69</v>
      </c>
      <c r="G45" s="8">
        <v>243</v>
      </c>
      <c r="H45" s="11">
        <v>0</v>
      </c>
      <c r="I45" s="13">
        <f t="shared" si="0"/>
        <v>0</v>
      </c>
      <c r="J45" s="5">
        <v>23</v>
      </c>
      <c r="K45" s="13">
        <f t="shared" si="1"/>
        <v>0</v>
      </c>
      <c r="L45" s="16">
        <f t="shared" si="2"/>
        <v>0</v>
      </c>
      <c r="M45" s="17"/>
    </row>
    <row r="46" spans="2:13" s="1" customFormat="1" ht="55.9" customHeight="1" x14ac:dyDescent="0.2"/>
    <row r="47" spans="2:13" s="1" customFormat="1" ht="21.4" customHeight="1" x14ac:dyDescent="0.2">
      <c r="B47" s="36" t="s">
        <v>93</v>
      </c>
      <c r="C47" s="36"/>
      <c r="D47" s="36"/>
      <c r="E47" s="36"/>
      <c r="F47" s="37">
        <f>ROUND(I30+I31+I32+I33+I34+I35+I36+I37+I38+I39+I40+I41+I42+I43+I44+I45,2)</f>
        <v>0</v>
      </c>
      <c r="G47" s="38"/>
      <c r="H47" s="38"/>
      <c r="I47" s="38"/>
      <c r="J47" s="38"/>
      <c r="K47" s="38"/>
      <c r="L47" s="38"/>
      <c r="M47" s="39"/>
    </row>
    <row r="48" spans="2:13" s="1" customFormat="1" ht="21.4" customHeight="1" x14ac:dyDescent="0.2">
      <c r="B48" s="36" t="s">
        <v>94</v>
      </c>
      <c r="C48" s="36"/>
      <c r="D48" s="36"/>
      <c r="E48" s="36"/>
      <c r="F48" s="40">
        <f>ROUND(L30+L31+L32+L33+L34+L35+L36+L37+L38+L39+L40+L41+L42+L43+L44+L45,2)</f>
        <v>0</v>
      </c>
      <c r="G48" s="41"/>
      <c r="H48" s="41"/>
      <c r="I48" s="41"/>
      <c r="J48" s="41"/>
      <c r="K48" s="41"/>
      <c r="L48" s="41"/>
      <c r="M48" s="42"/>
    </row>
    <row r="49" spans="2:14" s="1" customFormat="1" ht="11.1" customHeight="1" x14ac:dyDescent="0.2"/>
    <row r="50" spans="2:14" s="1" customFormat="1" ht="80.099999999999994" customHeight="1" x14ac:dyDescent="0.2">
      <c r="B50" s="32" t="s">
        <v>112</v>
      </c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</row>
    <row r="51" spans="2:14" s="1" customFormat="1" ht="2.65" customHeight="1" x14ac:dyDescent="0.2"/>
    <row r="52" spans="2:14" s="1" customFormat="1" ht="110.1" customHeight="1" x14ac:dyDescent="0.2">
      <c r="B52" s="32" t="s">
        <v>113</v>
      </c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</row>
    <row r="53" spans="2:14" s="1" customFormat="1" ht="5.25" customHeight="1" x14ac:dyDescent="0.2"/>
    <row r="54" spans="2:14" s="1" customFormat="1" ht="110.1" customHeight="1" x14ac:dyDescent="0.2">
      <c r="B54" s="22" t="s">
        <v>212</v>
      </c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2:14" s="1" customFormat="1" ht="5.25" customHeight="1" x14ac:dyDescent="0.2"/>
    <row r="56" spans="2:14" s="1" customFormat="1" ht="37.9" customHeight="1" x14ac:dyDescent="0.2">
      <c r="C56" s="34" t="s">
        <v>106</v>
      </c>
      <c r="D56" s="34"/>
      <c r="E56" s="34"/>
      <c r="F56" s="35" t="s">
        <v>107</v>
      </c>
      <c r="G56" s="35"/>
      <c r="H56" s="35"/>
      <c r="I56" s="35"/>
      <c r="J56" s="35"/>
      <c r="K56" s="35"/>
      <c r="L56" s="35"/>
    </row>
    <row r="57" spans="2:14" s="1" customFormat="1" ht="28.7" customHeight="1" x14ac:dyDescent="0.2"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2:14" s="1" customFormat="1" ht="28.7" customHeight="1" x14ac:dyDescent="0.2"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4" s="1" customFormat="1" ht="28.7" customHeight="1" x14ac:dyDescent="0.2"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2:14" s="1" customFormat="1" ht="28.7" customHeight="1" x14ac:dyDescent="0.2"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2:14" s="1" customFormat="1" ht="2.65" customHeight="1" x14ac:dyDescent="0.2"/>
    <row r="62" spans="2:14" s="1" customFormat="1" ht="203.1" customHeight="1" x14ac:dyDescent="0.2">
      <c r="B62" s="32" t="s">
        <v>114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</row>
    <row r="63" spans="2:14" s="1" customFormat="1" ht="2.65" customHeight="1" x14ac:dyDescent="0.2"/>
    <row r="64" spans="2:14" s="1" customFormat="1" ht="36.950000000000003" customHeight="1" x14ac:dyDescent="0.2">
      <c r="B64" s="33" t="s">
        <v>115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s="1" customFormat="1" ht="2.65" customHeight="1" x14ac:dyDescent="0.2"/>
    <row r="66" spans="2:14" s="1" customFormat="1" ht="37.9" customHeight="1" x14ac:dyDescent="0.2">
      <c r="C66" s="34" t="s">
        <v>108</v>
      </c>
      <c r="D66" s="34"/>
      <c r="E66" s="34"/>
      <c r="F66" s="44" t="s">
        <v>109</v>
      </c>
      <c r="G66" s="44"/>
      <c r="H66" s="44"/>
      <c r="I66" s="44"/>
      <c r="J66" s="44"/>
      <c r="K66" s="44"/>
      <c r="L66" s="44"/>
    </row>
    <row r="67" spans="2:14" s="1" customFormat="1" ht="28.7" customHeight="1" x14ac:dyDescent="0.2"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4" s="1" customFormat="1" ht="28.7" customHeight="1" x14ac:dyDescent="0.2"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4" s="1" customFormat="1" ht="28.7" customHeight="1" x14ac:dyDescent="0.2"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4" s="1" customFormat="1" ht="28.7" customHeight="1" x14ac:dyDescent="0.2"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4" s="1" customFormat="1" ht="2.65" customHeight="1" x14ac:dyDescent="0.2"/>
    <row r="72" spans="2:14" s="1" customFormat="1" ht="159.94999999999999" customHeight="1" x14ac:dyDescent="0.2">
      <c r="B72" s="32" t="s">
        <v>116</v>
      </c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</row>
    <row r="73" spans="2:14" s="1" customFormat="1" ht="2.65" customHeight="1" x14ac:dyDescent="0.2"/>
    <row r="74" spans="2:14" s="1" customFormat="1" ht="54.95" customHeight="1" x14ac:dyDescent="0.2">
      <c r="B74" s="32" t="s">
        <v>117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2:14" s="1" customFormat="1" ht="2.65" customHeight="1" x14ac:dyDescent="0.2"/>
    <row r="76" spans="2:14" s="1" customFormat="1" ht="60" customHeight="1" x14ac:dyDescent="0.2">
      <c r="B76" s="22" t="s">
        <v>118</v>
      </c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</row>
    <row r="77" spans="2:14" s="1" customFormat="1" ht="2.65" customHeight="1" x14ac:dyDescent="0.2"/>
    <row r="78" spans="2:14" s="1" customFormat="1" ht="48" customHeight="1" x14ac:dyDescent="0.2">
      <c r="B78" s="22" t="s">
        <v>119</v>
      </c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</row>
    <row r="79" spans="2:14" s="1" customFormat="1" ht="2.65" customHeight="1" x14ac:dyDescent="0.2"/>
    <row r="80" spans="2:14" s="1" customFormat="1" ht="125.1" customHeight="1" x14ac:dyDescent="0.2">
      <c r="B80" s="32" t="s">
        <v>120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" customFormat="1" ht="2.65" customHeight="1" x14ac:dyDescent="0.2"/>
    <row r="82" spans="2:14" s="1" customFormat="1" ht="84.95" customHeight="1" x14ac:dyDescent="0.2">
      <c r="B82" s="32" t="s">
        <v>121</v>
      </c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</row>
    <row r="83" spans="2:14" s="1" customFormat="1" ht="86.85" customHeight="1" x14ac:dyDescent="0.2"/>
    <row r="84" spans="2:14" s="1" customFormat="1" ht="17.649999999999999" customHeight="1" x14ac:dyDescent="0.2">
      <c r="J84" s="43" t="s">
        <v>105</v>
      </c>
      <c r="K84" s="43"/>
      <c r="L84" s="43"/>
    </row>
    <row r="85" spans="2:14" s="1" customFormat="1" ht="145.15" customHeight="1" x14ac:dyDescent="0.2"/>
    <row r="86" spans="2:14" s="1" customFormat="1" ht="81.599999999999994" customHeight="1" x14ac:dyDescent="0.2">
      <c r="B86" s="31" t="s">
        <v>122</v>
      </c>
      <c r="C86" s="31"/>
      <c r="D86" s="31"/>
      <c r="E86" s="31"/>
      <c r="F86" s="31"/>
      <c r="G86" s="31"/>
      <c r="H86" s="31"/>
      <c r="I86" s="31"/>
      <c r="J86" s="31"/>
      <c r="K86" s="31"/>
    </row>
  </sheetData>
  <mergeCells count="70">
    <mergeCell ref="J84:L84"/>
    <mergeCell ref="B86:K86"/>
    <mergeCell ref="B72:N72"/>
    <mergeCell ref="B74:N74"/>
    <mergeCell ref="B76:N76"/>
    <mergeCell ref="B78:N78"/>
    <mergeCell ref="B80:N80"/>
    <mergeCell ref="B82:N82"/>
    <mergeCell ref="C68:E68"/>
    <mergeCell ref="F68:L68"/>
    <mergeCell ref="C69:E69"/>
    <mergeCell ref="F69:L69"/>
    <mergeCell ref="C70:E70"/>
    <mergeCell ref="F70:L70"/>
    <mergeCell ref="B62:N62"/>
    <mergeCell ref="B64:N64"/>
    <mergeCell ref="C66:E66"/>
    <mergeCell ref="F66:L66"/>
    <mergeCell ref="C67:E67"/>
    <mergeCell ref="F67:L67"/>
    <mergeCell ref="C58:E58"/>
    <mergeCell ref="F58:L58"/>
    <mergeCell ref="C59:E59"/>
    <mergeCell ref="F59:L59"/>
    <mergeCell ref="C60:E60"/>
    <mergeCell ref="F60:L60"/>
    <mergeCell ref="C57:E57"/>
    <mergeCell ref="F57:L57"/>
    <mergeCell ref="L43:M43"/>
    <mergeCell ref="L44:M44"/>
    <mergeCell ref="L45:M45"/>
    <mergeCell ref="B47:E47"/>
    <mergeCell ref="F47:M47"/>
    <mergeCell ref="B48:E48"/>
    <mergeCell ref="F48:M48"/>
    <mergeCell ref="B50:N50"/>
    <mergeCell ref="B52:N52"/>
    <mergeCell ref="B54:N54"/>
    <mergeCell ref="C56:E56"/>
    <mergeCell ref="F56:L56"/>
    <mergeCell ref="L42:M42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0:M40"/>
    <mergeCell ref="L41:M41"/>
    <mergeCell ref="L30:M30"/>
    <mergeCell ref="B8:E8"/>
    <mergeCell ref="B10:E11"/>
    <mergeCell ref="H11:O12"/>
    <mergeCell ref="F14:I14"/>
    <mergeCell ref="C16:E16"/>
    <mergeCell ref="C18:E18"/>
    <mergeCell ref="C20:E20"/>
    <mergeCell ref="C22:E22"/>
    <mergeCell ref="B24:M24"/>
    <mergeCell ref="B26:M26"/>
    <mergeCell ref="L29:M29"/>
    <mergeCell ref="B7:E7"/>
    <mergeCell ref="J2:P2"/>
    <mergeCell ref="B3:E3"/>
    <mergeCell ref="B4:E4"/>
    <mergeCell ref="B5:E5"/>
    <mergeCell ref="B6:E6"/>
  </mergeCells>
  <pageMargins left="0.7" right="0.7" top="0.75" bottom="0.75" header="0.3" footer="0.3"/>
  <pageSetup paperSize="9" scale="64" orientation="portrait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2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198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TEXT(F74,"#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3630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870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60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70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9" t="s">
        <v>104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14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14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153</v>
      </c>
      <c r="H47" s="11">
        <v>0</v>
      </c>
      <c r="I47" s="13">
        <f>ROUND(G47* H47,2)</f>
        <v>0</v>
      </c>
      <c r="J47" s="5">
        <v>8</v>
      </c>
      <c r="K47" s="13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58.5" customHeight="1" x14ac:dyDescent="0.2">
      <c r="B49" s="2" t="s">
        <v>0</v>
      </c>
      <c r="C49" s="14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14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1800</v>
      </c>
      <c r="H50" s="11">
        <v>0</v>
      </c>
      <c r="I50" s="13">
        <f t="shared" ref="I50:I71" si="0">ROUND(G50* H50,2)</f>
        <v>0</v>
      </c>
      <c r="J50" s="5">
        <v>8</v>
      </c>
      <c r="K50" s="13">
        <f t="shared" ref="K50:K71" si="1">ROUND(I50* J50/100,2)</f>
        <v>0</v>
      </c>
      <c r="L50" s="16">
        <f t="shared" ref="L50:L71" si="2"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1200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69.400000000000006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11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36</v>
      </c>
      <c r="D54" s="6" t="s">
        <v>37</v>
      </c>
      <c r="E54" s="7" t="s">
        <v>38</v>
      </c>
      <c r="F54" s="6" t="s">
        <v>35</v>
      </c>
      <c r="G54" s="8">
        <v>3.3</v>
      </c>
      <c r="H54" s="11">
        <v>0</v>
      </c>
      <c r="I54" s="13">
        <f t="shared" si="0"/>
        <v>0</v>
      </c>
      <c r="J54" s="5">
        <v>8</v>
      </c>
      <c r="K54" s="13">
        <f t="shared" si="1"/>
        <v>0</v>
      </c>
      <c r="L54" s="16">
        <f t="shared" si="2"/>
        <v>0</v>
      </c>
      <c r="M54" s="17"/>
    </row>
    <row r="55" spans="2:13" s="1" customFormat="1" ht="19.7" customHeight="1" x14ac:dyDescent="0.2">
      <c r="B55" s="5">
        <v>10</v>
      </c>
      <c r="C55" s="6" t="s">
        <v>39</v>
      </c>
      <c r="D55" s="6" t="s">
        <v>40</v>
      </c>
      <c r="E55" s="7" t="s">
        <v>41</v>
      </c>
      <c r="F55" s="6" t="s">
        <v>35</v>
      </c>
      <c r="G55" s="8">
        <v>33.5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3" s="1" customFormat="1" ht="28.7" customHeight="1" x14ac:dyDescent="0.2">
      <c r="B56" s="5">
        <v>11</v>
      </c>
      <c r="C56" s="6" t="s">
        <v>42</v>
      </c>
      <c r="D56" s="6" t="s">
        <v>43</v>
      </c>
      <c r="E56" s="7" t="s">
        <v>44</v>
      </c>
      <c r="F56" s="6" t="s">
        <v>35</v>
      </c>
      <c r="G56" s="8">
        <v>1.8</v>
      </c>
      <c r="H56" s="11">
        <v>0</v>
      </c>
      <c r="I56" s="13">
        <f t="shared" si="0"/>
        <v>0</v>
      </c>
      <c r="J56" s="5">
        <v>8</v>
      </c>
      <c r="K56" s="13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12</v>
      </c>
      <c r="C57" s="6" t="s">
        <v>45</v>
      </c>
      <c r="D57" s="6" t="s">
        <v>46</v>
      </c>
      <c r="E57" s="7" t="s">
        <v>47</v>
      </c>
      <c r="F57" s="6" t="s">
        <v>35</v>
      </c>
      <c r="G57" s="8">
        <v>5.5</v>
      </c>
      <c r="H57" s="11">
        <v>0</v>
      </c>
      <c r="I57" s="13">
        <f t="shared" si="0"/>
        <v>0</v>
      </c>
      <c r="J57" s="5">
        <v>8</v>
      </c>
      <c r="K57" s="13">
        <f t="shared" si="1"/>
        <v>0</v>
      </c>
      <c r="L57" s="16">
        <f t="shared" si="2"/>
        <v>0</v>
      </c>
      <c r="M57" s="17"/>
    </row>
    <row r="58" spans="2:13" s="1" customFormat="1" ht="19.7" customHeight="1" x14ac:dyDescent="0.2">
      <c r="B58" s="5">
        <v>13</v>
      </c>
      <c r="C58" s="6" t="s">
        <v>48</v>
      </c>
      <c r="D58" s="6" t="s">
        <v>49</v>
      </c>
      <c r="E58" s="7" t="s">
        <v>50</v>
      </c>
      <c r="F58" s="6" t="s">
        <v>35</v>
      </c>
      <c r="G58" s="8">
        <v>40.799999999999997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28.7" customHeight="1" x14ac:dyDescent="0.2">
      <c r="B59" s="5">
        <v>14</v>
      </c>
      <c r="C59" s="6" t="s">
        <v>51</v>
      </c>
      <c r="D59" s="6" t="s">
        <v>52</v>
      </c>
      <c r="E59" s="7" t="s">
        <v>53</v>
      </c>
      <c r="F59" s="6" t="s">
        <v>28</v>
      </c>
      <c r="G59" s="8">
        <v>1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28.7" customHeight="1" x14ac:dyDescent="0.2">
      <c r="B60" s="5">
        <v>15</v>
      </c>
      <c r="C60" s="6" t="s">
        <v>54</v>
      </c>
      <c r="D60" s="6" t="s">
        <v>55</v>
      </c>
      <c r="E60" s="7" t="s">
        <v>56</v>
      </c>
      <c r="F60" s="6" t="s">
        <v>28</v>
      </c>
      <c r="G60" s="8">
        <v>19</v>
      </c>
      <c r="H60" s="11">
        <v>0</v>
      </c>
      <c r="I60" s="13">
        <f t="shared" si="0"/>
        <v>0</v>
      </c>
      <c r="J60" s="5">
        <v>8</v>
      </c>
      <c r="K60" s="13">
        <f t="shared" si="1"/>
        <v>0</v>
      </c>
      <c r="L60" s="16">
        <f t="shared" si="2"/>
        <v>0</v>
      </c>
      <c r="M60" s="17"/>
    </row>
    <row r="61" spans="2:13" s="1" customFormat="1" ht="28.7" customHeight="1" x14ac:dyDescent="0.2">
      <c r="B61" s="5">
        <v>16</v>
      </c>
      <c r="C61" s="6" t="s">
        <v>57</v>
      </c>
      <c r="D61" s="6" t="s">
        <v>58</v>
      </c>
      <c r="E61" s="7" t="s">
        <v>59</v>
      </c>
      <c r="F61" s="6" t="s">
        <v>28</v>
      </c>
      <c r="G61" s="8">
        <v>14</v>
      </c>
      <c r="H61" s="11">
        <v>0</v>
      </c>
      <c r="I61" s="13">
        <f t="shared" si="0"/>
        <v>0</v>
      </c>
      <c r="J61" s="5">
        <v>8</v>
      </c>
      <c r="K61" s="13">
        <f t="shared" si="1"/>
        <v>0</v>
      </c>
      <c r="L61" s="16">
        <f t="shared" si="2"/>
        <v>0</v>
      </c>
      <c r="M61" s="17"/>
    </row>
    <row r="62" spans="2:13" s="1" customFormat="1" ht="28.7" customHeight="1" x14ac:dyDescent="0.2">
      <c r="B62" s="5">
        <v>17</v>
      </c>
      <c r="C62" s="6" t="s">
        <v>63</v>
      </c>
      <c r="D62" s="6" t="s">
        <v>64</v>
      </c>
      <c r="E62" s="7" t="s">
        <v>65</v>
      </c>
      <c r="F62" s="6" t="s">
        <v>28</v>
      </c>
      <c r="G62" s="8">
        <v>4.8</v>
      </c>
      <c r="H62" s="11">
        <v>0</v>
      </c>
      <c r="I62" s="13">
        <f t="shared" si="0"/>
        <v>0</v>
      </c>
      <c r="J62" s="5">
        <v>8</v>
      </c>
      <c r="K62" s="13">
        <f t="shared" si="1"/>
        <v>0</v>
      </c>
      <c r="L62" s="16">
        <f t="shared" si="2"/>
        <v>0</v>
      </c>
      <c r="M62" s="17"/>
    </row>
    <row r="63" spans="2:13" s="1" customFormat="1" ht="19.7" customHeight="1" x14ac:dyDescent="0.2">
      <c r="B63" s="5">
        <v>18</v>
      </c>
      <c r="C63" s="6" t="s">
        <v>66</v>
      </c>
      <c r="D63" s="6" t="s">
        <v>67</v>
      </c>
      <c r="E63" s="7" t="s">
        <v>68</v>
      </c>
      <c r="F63" s="6" t="s">
        <v>69</v>
      </c>
      <c r="G63" s="8">
        <v>315</v>
      </c>
      <c r="H63" s="11">
        <v>0</v>
      </c>
      <c r="I63" s="13">
        <f t="shared" si="0"/>
        <v>0</v>
      </c>
      <c r="J63" s="5">
        <v>23</v>
      </c>
      <c r="K63" s="13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19</v>
      </c>
      <c r="C64" s="6" t="s">
        <v>123</v>
      </c>
      <c r="D64" s="6" t="s">
        <v>124</v>
      </c>
      <c r="E64" s="7" t="s">
        <v>125</v>
      </c>
      <c r="F64" s="6" t="s">
        <v>28</v>
      </c>
      <c r="G64" s="8">
        <v>4</v>
      </c>
      <c r="H64" s="11">
        <v>0</v>
      </c>
      <c r="I64" s="13">
        <f t="shared" si="0"/>
        <v>0</v>
      </c>
      <c r="J64" s="5">
        <v>8</v>
      </c>
      <c r="K64" s="13">
        <f t="shared" si="1"/>
        <v>0</v>
      </c>
      <c r="L64" s="16">
        <f t="shared" si="2"/>
        <v>0</v>
      </c>
      <c r="M64" s="17"/>
    </row>
    <row r="65" spans="2:14" s="1" customFormat="1" ht="28.7" customHeight="1" x14ac:dyDescent="0.2">
      <c r="B65" s="5">
        <v>20</v>
      </c>
      <c r="C65" s="6" t="s">
        <v>70</v>
      </c>
      <c r="D65" s="6" t="s">
        <v>71</v>
      </c>
      <c r="E65" s="7" t="s">
        <v>72</v>
      </c>
      <c r="F65" s="6" t="s">
        <v>73</v>
      </c>
      <c r="G65" s="8">
        <v>5</v>
      </c>
      <c r="H65" s="11">
        <v>0</v>
      </c>
      <c r="I65" s="13">
        <f t="shared" si="0"/>
        <v>0</v>
      </c>
      <c r="J65" s="5">
        <v>8</v>
      </c>
      <c r="K65" s="13">
        <f t="shared" si="1"/>
        <v>0</v>
      </c>
      <c r="L65" s="16">
        <f t="shared" si="2"/>
        <v>0</v>
      </c>
      <c r="M65" s="17"/>
    </row>
    <row r="66" spans="2:14" s="1" customFormat="1" ht="19.7" customHeight="1" x14ac:dyDescent="0.2">
      <c r="B66" s="5">
        <v>21</v>
      </c>
      <c r="C66" s="6" t="s">
        <v>74</v>
      </c>
      <c r="D66" s="6" t="s">
        <v>75</v>
      </c>
      <c r="E66" s="7" t="s">
        <v>76</v>
      </c>
      <c r="F66" s="6" t="s">
        <v>73</v>
      </c>
      <c r="G66" s="8">
        <v>35</v>
      </c>
      <c r="H66" s="11">
        <v>0</v>
      </c>
      <c r="I66" s="13">
        <f t="shared" si="0"/>
        <v>0</v>
      </c>
      <c r="J66" s="5">
        <v>8</v>
      </c>
      <c r="K66" s="13">
        <f t="shared" si="1"/>
        <v>0</v>
      </c>
      <c r="L66" s="16">
        <f t="shared" si="2"/>
        <v>0</v>
      </c>
      <c r="M66" s="17"/>
    </row>
    <row r="67" spans="2:14" s="1" customFormat="1" ht="19.7" customHeight="1" x14ac:dyDescent="0.2">
      <c r="B67" s="5">
        <v>22</v>
      </c>
      <c r="C67" s="6" t="s">
        <v>77</v>
      </c>
      <c r="D67" s="6" t="s">
        <v>78</v>
      </c>
      <c r="E67" s="7" t="s">
        <v>79</v>
      </c>
      <c r="F67" s="6" t="s">
        <v>69</v>
      </c>
      <c r="G67" s="8">
        <v>271</v>
      </c>
      <c r="H67" s="11">
        <v>0</v>
      </c>
      <c r="I67" s="13">
        <f t="shared" si="0"/>
        <v>0</v>
      </c>
      <c r="J67" s="5">
        <v>8</v>
      </c>
      <c r="K67" s="13">
        <f t="shared" si="1"/>
        <v>0</v>
      </c>
      <c r="L67" s="16">
        <f t="shared" si="2"/>
        <v>0</v>
      </c>
      <c r="M67" s="17"/>
    </row>
    <row r="68" spans="2:14" s="1" customFormat="1" ht="19.7" customHeight="1" x14ac:dyDescent="0.2">
      <c r="B68" s="5">
        <v>23</v>
      </c>
      <c r="C68" s="6" t="s">
        <v>80</v>
      </c>
      <c r="D68" s="6" t="s">
        <v>81</v>
      </c>
      <c r="E68" s="7" t="s">
        <v>82</v>
      </c>
      <c r="F68" s="6" t="s">
        <v>69</v>
      </c>
      <c r="G68" s="8">
        <v>10</v>
      </c>
      <c r="H68" s="11">
        <v>0</v>
      </c>
      <c r="I68" s="13">
        <f t="shared" si="0"/>
        <v>0</v>
      </c>
      <c r="J68" s="5">
        <v>8</v>
      </c>
      <c r="K68" s="13">
        <f t="shared" si="1"/>
        <v>0</v>
      </c>
      <c r="L68" s="16">
        <f t="shared" si="2"/>
        <v>0</v>
      </c>
      <c r="M68" s="17"/>
    </row>
    <row r="69" spans="2:14" s="1" customFormat="1" ht="19.7" customHeight="1" x14ac:dyDescent="0.2">
      <c r="B69" s="5">
        <v>24</v>
      </c>
      <c r="C69" s="6" t="s">
        <v>83</v>
      </c>
      <c r="D69" s="6" t="s">
        <v>84</v>
      </c>
      <c r="E69" s="7" t="s">
        <v>85</v>
      </c>
      <c r="F69" s="6" t="s">
        <v>69</v>
      </c>
      <c r="G69" s="8">
        <v>139</v>
      </c>
      <c r="H69" s="11">
        <v>0</v>
      </c>
      <c r="I69" s="13">
        <f t="shared" si="0"/>
        <v>0</v>
      </c>
      <c r="J69" s="5">
        <v>8</v>
      </c>
      <c r="K69" s="13">
        <f t="shared" si="1"/>
        <v>0</v>
      </c>
      <c r="L69" s="16">
        <f t="shared" si="2"/>
        <v>0</v>
      </c>
      <c r="M69" s="17"/>
    </row>
    <row r="70" spans="2:14" s="1" customFormat="1" ht="19.7" customHeight="1" x14ac:dyDescent="0.2">
      <c r="B70" s="5">
        <v>25</v>
      </c>
      <c r="C70" s="6" t="s">
        <v>88</v>
      </c>
      <c r="D70" s="6" t="s">
        <v>89</v>
      </c>
      <c r="E70" s="7" t="s">
        <v>90</v>
      </c>
      <c r="F70" s="6" t="s">
        <v>69</v>
      </c>
      <c r="G70" s="8">
        <v>41</v>
      </c>
      <c r="H70" s="11">
        <v>0</v>
      </c>
      <c r="I70" s="13">
        <f t="shared" si="0"/>
        <v>0</v>
      </c>
      <c r="J70" s="5">
        <v>8</v>
      </c>
      <c r="K70" s="13">
        <f t="shared" si="1"/>
        <v>0</v>
      </c>
      <c r="L70" s="16">
        <f t="shared" si="2"/>
        <v>0</v>
      </c>
      <c r="M70" s="17"/>
    </row>
    <row r="71" spans="2:14" s="1" customFormat="1" ht="19.7" customHeight="1" x14ac:dyDescent="0.2">
      <c r="B71" s="5">
        <v>26</v>
      </c>
      <c r="C71" s="6" t="s">
        <v>91</v>
      </c>
      <c r="D71" s="6" t="s">
        <v>92</v>
      </c>
      <c r="E71" s="7" t="s">
        <v>90</v>
      </c>
      <c r="F71" s="6" t="s">
        <v>69</v>
      </c>
      <c r="G71" s="8">
        <v>2</v>
      </c>
      <c r="H71" s="11">
        <v>0</v>
      </c>
      <c r="I71" s="13">
        <f t="shared" si="0"/>
        <v>0</v>
      </c>
      <c r="J71" s="5">
        <v>23</v>
      </c>
      <c r="K71" s="13">
        <f t="shared" si="1"/>
        <v>0</v>
      </c>
      <c r="L71" s="16">
        <f t="shared" si="2"/>
        <v>0</v>
      </c>
      <c r="M71" s="17"/>
    </row>
    <row r="72" spans="2:14" s="1" customFormat="1" ht="55.9" customHeight="1" x14ac:dyDescent="0.2"/>
    <row r="73" spans="2:14" s="1" customFormat="1" ht="21.4" customHeight="1" x14ac:dyDescent="0.2">
      <c r="B73" s="36" t="s">
        <v>93</v>
      </c>
      <c r="C73" s="36"/>
      <c r="D73" s="36"/>
      <c r="E73" s="36"/>
      <c r="F73" s="37">
        <f>ROUND(I32+I37+I42+I47+I50+I51+I52+I53+I54+I55+I56+I57+I58+I59+I60+I61+I62+I63+I64+I65+I66+I67+I68+I69+I70+I71,2)</f>
        <v>0</v>
      </c>
      <c r="G73" s="38"/>
      <c r="H73" s="38"/>
      <c r="I73" s="38"/>
      <c r="J73" s="38"/>
      <c r="K73" s="38"/>
      <c r="L73" s="38"/>
      <c r="M73" s="39"/>
    </row>
    <row r="74" spans="2:14" s="1" customFormat="1" ht="21.4" customHeight="1" x14ac:dyDescent="0.2">
      <c r="B74" s="36" t="s">
        <v>94</v>
      </c>
      <c r="C74" s="36"/>
      <c r="D74" s="36"/>
      <c r="E74" s="36"/>
      <c r="F74" s="40">
        <f>ROUND(L32+L37+L42+L47+L50+L51+L52+L53+L54+L55+L56+L57+L58+L59+L60+L61+L62+L63+L64+L65+L66+L67+L68+L69+L70+L71,2)</f>
        <v>0</v>
      </c>
      <c r="G74" s="41"/>
      <c r="H74" s="41"/>
      <c r="I74" s="41"/>
      <c r="J74" s="41"/>
      <c r="K74" s="41"/>
      <c r="L74" s="41"/>
      <c r="M74" s="42"/>
    </row>
    <row r="75" spans="2:14" s="1" customFormat="1" ht="11.1" customHeight="1" x14ac:dyDescent="0.2"/>
    <row r="76" spans="2:14" s="1" customFormat="1" ht="80.099999999999994" customHeight="1" x14ac:dyDescent="0.2">
      <c r="B76" s="32" t="s">
        <v>112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2:14" s="1" customFormat="1" ht="2.65" customHeight="1" x14ac:dyDescent="0.2"/>
    <row r="78" spans="2:14" s="1" customFormat="1" ht="110.1" customHeight="1" x14ac:dyDescent="0.2">
      <c r="B78" s="32" t="s">
        <v>113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" customFormat="1" ht="5.25" customHeight="1" x14ac:dyDescent="0.2"/>
    <row r="80" spans="2:14" s="1" customFormat="1" ht="110.1" customHeight="1" x14ac:dyDescent="0.2">
      <c r="B80" s="22" t="s">
        <v>212</v>
      </c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</row>
    <row r="81" spans="2:14" s="1" customFormat="1" ht="5.25" customHeight="1" x14ac:dyDescent="0.2"/>
    <row r="82" spans="2:14" s="1" customFormat="1" ht="37.9" customHeight="1" x14ac:dyDescent="0.2">
      <c r="C82" s="34" t="s">
        <v>106</v>
      </c>
      <c r="D82" s="34"/>
      <c r="E82" s="34"/>
      <c r="F82" s="35" t="s">
        <v>107</v>
      </c>
      <c r="G82" s="35"/>
      <c r="H82" s="35"/>
      <c r="I82" s="35"/>
      <c r="J82" s="35"/>
      <c r="K82" s="35"/>
      <c r="L82" s="35"/>
    </row>
    <row r="83" spans="2:14" s="1" customFormat="1" ht="28.7" customHeight="1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4" s="1" customFormat="1" ht="28.7" customHeight="1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4" s="1" customFormat="1" ht="28.7" customHeight="1" x14ac:dyDescent="0.2"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2:14" s="1" customFormat="1" ht="28.7" customHeight="1" x14ac:dyDescent="0.2"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2:14" s="1" customFormat="1" ht="2.65" customHeight="1" x14ac:dyDescent="0.2"/>
    <row r="88" spans="2:14" s="1" customFormat="1" ht="203.1" customHeight="1" x14ac:dyDescent="0.2">
      <c r="B88" s="32" t="s">
        <v>114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2.65" customHeight="1" x14ac:dyDescent="0.2"/>
    <row r="90" spans="2:14" s="1" customFormat="1" ht="36.950000000000003" customHeight="1" x14ac:dyDescent="0.2">
      <c r="B90" s="33" t="s">
        <v>115</v>
      </c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</row>
    <row r="91" spans="2:14" s="1" customFormat="1" ht="2.65" customHeight="1" x14ac:dyDescent="0.2"/>
    <row r="92" spans="2:14" s="1" customFormat="1" ht="37.9" customHeight="1" x14ac:dyDescent="0.2">
      <c r="C92" s="34" t="s">
        <v>108</v>
      </c>
      <c r="D92" s="34"/>
      <c r="E92" s="34"/>
      <c r="F92" s="44" t="s">
        <v>109</v>
      </c>
      <c r="G92" s="44"/>
      <c r="H92" s="44"/>
      <c r="I92" s="44"/>
      <c r="J92" s="44"/>
      <c r="K92" s="44"/>
      <c r="L92" s="44"/>
    </row>
    <row r="93" spans="2:14" s="1" customFormat="1" ht="28.7" customHeight="1" x14ac:dyDescent="0.2"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4" s="1" customFormat="1" ht="28.7" customHeight="1" x14ac:dyDescent="0.2"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4" s="1" customFormat="1" ht="28.7" customHeight="1" x14ac:dyDescent="0.2"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2:14" s="1" customFormat="1" ht="28.7" customHeight="1" x14ac:dyDescent="0.2">
      <c r="C96" s="23"/>
      <c r="D96" s="23"/>
      <c r="E96" s="23"/>
      <c r="F96" s="23"/>
      <c r="G96" s="23"/>
      <c r="H96" s="23"/>
      <c r="I96" s="23"/>
      <c r="J96" s="23"/>
      <c r="K96" s="23"/>
      <c r="L96" s="23"/>
    </row>
    <row r="97" spans="2:14" s="1" customFormat="1" ht="2.65" customHeight="1" x14ac:dyDescent="0.2"/>
    <row r="98" spans="2:14" s="1" customFormat="1" ht="159.94999999999999" customHeight="1" x14ac:dyDescent="0.2">
      <c r="B98" s="32" t="s">
        <v>116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54.95" customHeight="1" x14ac:dyDescent="0.2">
      <c r="B100" s="32" t="s">
        <v>117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60" customHeight="1" x14ac:dyDescent="0.2">
      <c r="B102" s="22" t="s">
        <v>118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 s="1" customFormat="1" ht="2.65" customHeight="1" x14ac:dyDescent="0.2"/>
    <row r="104" spans="2:14" s="1" customFormat="1" ht="48" customHeight="1" x14ac:dyDescent="0.2">
      <c r="B104" s="22" t="s">
        <v>119</v>
      </c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 s="1" customFormat="1" ht="2.65" customHeight="1" x14ac:dyDescent="0.2"/>
    <row r="106" spans="2:14" s="1" customFormat="1" ht="125.1" customHeight="1" x14ac:dyDescent="0.2">
      <c r="B106" s="32" t="s">
        <v>120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2.65" customHeight="1" x14ac:dyDescent="0.2"/>
    <row r="108" spans="2:14" s="1" customFormat="1" ht="84.95" customHeight="1" x14ac:dyDescent="0.2">
      <c r="B108" s="32" t="s">
        <v>121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86.85" customHeight="1" x14ac:dyDescent="0.2"/>
    <row r="110" spans="2:14" s="1" customFormat="1" ht="17.649999999999999" customHeight="1" x14ac:dyDescent="0.2">
      <c r="J110" s="43" t="s">
        <v>105</v>
      </c>
      <c r="K110" s="43"/>
      <c r="L110" s="43"/>
    </row>
    <row r="111" spans="2:14" s="1" customFormat="1" ht="145.15" customHeight="1" x14ac:dyDescent="0.2"/>
    <row r="112" spans="2:14" s="1" customFormat="1" ht="81.599999999999994" customHeight="1" x14ac:dyDescent="0.2">
      <c r="B112" s="31" t="s">
        <v>122</v>
      </c>
      <c r="C112" s="31"/>
      <c r="D112" s="31"/>
      <c r="E112" s="31"/>
      <c r="F112" s="31"/>
      <c r="G112" s="31"/>
      <c r="H112" s="31"/>
      <c r="I112" s="31"/>
      <c r="J112" s="31"/>
      <c r="K112" s="31"/>
    </row>
  </sheetData>
  <mergeCells count="88">
    <mergeCell ref="J110:L110"/>
    <mergeCell ref="B112:K112"/>
    <mergeCell ref="B98:N98"/>
    <mergeCell ref="B100:N100"/>
    <mergeCell ref="B102:N102"/>
    <mergeCell ref="B104:N104"/>
    <mergeCell ref="B106:N106"/>
    <mergeCell ref="B108:N108"/>
    <mergeCell ref="C94:E94"/>
    <mergeCell ref="F94:L94"/>
    <mergeCell ref="C95:E95"/>
    <mergeCell ref="F95:L95"/>
    <mergeCell ref="C96:E96"/>
    <mergeCell ref="F96:L96"/>
    <mergeCell ref="B88:N88"/>
    <mergeCell ref="B90:N90"/>
    <mergeCell ref="C92:E92"/>
    <mergeCell ref="F92:L92"/>
    <mergeCell ref="C93:E93"/>
    <mergeCell ref="F93:L93"/>
    <mergeCell ref="C84:E84"/>
    <mergeCell ref="F84:L84"/>
    <mergeCell ref="C85:E85"/>
    <mergeCell ref="F85:L85"/>
    <mergeCell ref="C86:E86"/>
    <mergeCell ref="F86:L86"/>
    <mergeCell ref="C83:E83"/>
    <mergeCell ref="F83:L83"/>
    <mergeCell ref="L69:M69"/>
    <mergeCell ref="L70:M70"/>
    <mergeCell ref="L71:M71"/>
    <mergeCell ref="B73:E73"/>
    <mergeCell ref="F73:M73"/>
    <mergeCell ref="B74:E74"/>
    <mergeCell ref="F74:M74"/>
    <mergeCell ref="B76:N76"/>
    <mergeCell ref="B78:N78"/>
    <mergeCell ref="B80:N80"/>
    <mergeCell ref="C82:E82"/>
    <mergeCell ref="F82:L82"/>
    <mergeCell ref="L68:M68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56:M56"/>
    <mergeCell ref="L42:M42"/>
    <mergeCell ref="B44:L44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41:M41"/>
    <mergeCell ref="C20:E20"/>
    <mergeCell ref="C22:E22"/>
    <mergeCell ref="B24:M24"/>
    <mergeCell ref="B26:M26"/>
    <mergeCell ref="B29:L29"/>
    <mergeCell ref="L31:M31"/>
    <mergeCell ref="L32:M32"/>
    <mergeCell ref="B34:L34"/>
    <mergeCell ref="L36:M36"/>
    <mergeCell ref="L37:M37"/>
    <mergeCell ref="B39:L39"/>
    <mergeCell ref="C18:E18"/>
    <mergeCell ref="J2:P2"/>
    <mergeCell ref="B3:E3"/>
    <mergeCell ref="B4:E4"/>
    <mergeCell ref="B5:E5"/>
    <mergeCell ref="B6:E6"/>
    <mergeCell ref="B7:E7"/>
    <mergeCell ref="B8:E8"/>
    <mergeCell ref="B10:E11"/>
    <mergeCell ref="H11:O12"/>
    <mergeCell ref="F14:I14"/>
    <mergeCell ref="C16:E16"/>
  </mergeCells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2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199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TEXT(F64,"#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4350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53.25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1681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104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160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9" customHeight="1" x14ac:dyDescent="0.2"/>
    <row r="44" spans="2:13" s="1" customFormat="1" ht="56.25" customHeight="1" x14ac:dyDescent="0.2">
      <c r="B44" s="2" t="s">
        <v>0</v>
      </c>
      <c r="C44" s="14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14" t="s">
        <v>7</v>
      </c>
      <c r="J44" s="4" t="s">
        <v>8</v>
      </c>
      <c r="K44" s="4" t="s">
        <v>9</v>
      </c>
      <c r="L44" s="21" t="s">
        <v>10</v>
      </c>
      <c r="M44" s="21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1800</v>
      </c>
      <c r="H45" s="11">
        <v>0</v>
      </c>
      <c r="I45" s="13">
        <f t="shared" ref="I45:I61" si="0">ROUND(G45* H45,2)</f>
        <v>0</v>
      </c>
      <c r="J45" s="5">
        <v>8</v>
      </c>
      <c r="K45" s="13">
        <f t="shared" ref="K45:K61" si="1">ROUND(I45* J45/100,2)</f>
        <v>0</v>
      </c>
      <c r="L45" s="16">
        <f t="shared" ref="L45:L61" si="2">ROUND(I45+ K45,2)</f>
        <v>0</v>
      </c>
      <c r="M45" s="17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1200</v>
      </c>
      <c r="H46" s="11">
        <v>0</v>
      </c>
      <c r="I46" s="13">
        <f t="shared" si="0"/>
        <v>0</v>
      </c>
      <c r="J46" s="5">
        <v>8</v>
      </c>
      <c r="K46" s="13">
        <f t="shared" si="1"/>
        <v>0</v>
      </c>
      <c r="L46" s="16">
        <f t="shared" si="2"/>
        <v>0</v>
      </c>
      <c r="M46" s="17"/>
    </row>
    <row r="47" spans="2:13" s="1" customFormat="1" ht="28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10</v>
      </c>
      <c r="H47" s="11">
        <v>0</v>
      </c>
      <c r="I47" s="13">
        <f t="shared" si="0"/>
        <v>0</v>
      </c>
      <c r="J47" s="5">
        <v>8</v>
      </c>
      <c r="K47" s="13">
        <f t="shared" si="1"/>
        <v>0</v>
      </c>
      <c r="L47" s="16">
        <f t="shared" si="2"/>
        <v>0</v>
      </c>
      <c r="M47" s="17"/>
    </row>
    <row r="48" spans="2:13" s="1" customFormat="1" ht="19.7" customHeight="1" x14ac:dyDescent="0.2">
      <c r="B48" s="5">
        <v>7</v>
      </c>
      <c r="C48" s="6" t="s">
        <v>36</v>
      </c>
      <c r="D48" s="6" t="s">
        <v>37</v>
      </c>
      <c r="E48" s="7" t="s">
        <v>38</v>
      </c>
      <c r="F48" s="6" t="s">
        <v>35</v>
      </c>
      <c r="G48" s="8">
        <v>2.8</v>
      </c>
      <c r="H48" s="11">
        <v>0</v>
      </c>
      <c r="I48" s="13">
        <f t="shared" si="0"/>
        <v>0</v>
      </c>
      <c r="J48" s="5">
        <v>8</v>
      </c>
      <c r="K48" s="13">
        <f t="shared" si="1"/>
        <v>0</v>
      </c>
      <c r="L48" s="16">
        <f t="shared" si="2"/>
        <v>0</v>
      </c>
      <c r="M48" s="17"/>
    </row>
    <row r="49" spans="2:13" s="1" customFormat="1" ht="28.7" customHeight="1" x14ac:dyDescent="0.2">
      <c r="B49" s="5">
        <v>8</v>
      </c>
      <c r="C49" s="6" t="s">
        <v>42</v>
      </c>
      <c r="D49" s="6" t="s">
        <v>43</v>
      </c>
      <c r="E49" s="7" t="s">
        <v>44</v>
      </c>
      <c r="F49" s="6" t="s">
        <v>35</v>
      </c>
      <c r="G49" s="8">
        <v>2.8</v>
      </c>
      <c r="H49" s="11">
        <v>0</v>
      </c>
      <c r="I49" s="13">
        <f t="shared" si="0"/>
        <v>0</v>
      </c>
      <c r="J49" s="5">
        <v>8</v>
      </c>
      <c r="K49" s="13">
        <f t="shared" si="1"/>
        <v>0</v>
      </c>
      <c r="L49" s="16">
        <f t="shared" si="2"/>
        <v>0</v>
      </c>
      <c r="M49" s="17"/>
    </row>
    <row r="50" spans="2:13" s="1" customFormat="1" ht="19.7" customHeight="1" x14ac:dyDescent="0.2">
      <c r="B50" s="5">
        <v>9</v>
      </c>
      <c r="C50" s="6" t="s">
        <v>48</v>
      </c>
      <c r="D50" s="6" t="s">
        <v>49</v>
      </c>
      <c r="E50" s="7" t="s">
        <v>50</v>
      </c>
      <c r="F50" s="6" t="s">
        <v>35</v>
      </c>
      <c r="G50" s="8">
        <v>2.8</v>
      </c>
      <c r="H50" s="11">
        <v>0</v>
      </c>
      <c r="I50" s="13">
        <f t="shared" si="0"/>
        <v>0</v>
      </c>
      <c r="J50" s="5">
        <v>8</v>
      </c>
      <c r="K50" s="13">
        <f t="shared" si="1"/>
        <v>0</v>
      </c>
      <c r="L50" s="16">
        <f t="shared" si="2"/>
        <v>0</v>
      </c>
      <c r="M50" s="17"/>
    </row>
    <row r="51" spans="2:13" s="1" customFormat="1" ht="28.7" customHeight="1" x14ac:dyDescent="0.2">
      <c r="B51" s="5">
        <v>10</v>
      </c>
      <c r="C51" s="6" t="s">
        <v>51</v>
      </c>
      <c r="D51" s="6" t="s">
        <v>52</v>
      </c>
      <c r="E51" s="7" t="s">
        <v>53</v>
      </c>
      <c r="F51" s="6" t="s">
        <v>28</v>
      </c>
      <c r="G51" s="8">
        <v>1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11</v>
      </c>
      <c r="C52" s="6" t="s">
        <v>54</v>
      </c>
      <c r="D52" s="6" t="s">
        <v>55</v>
      </c>
      <c r="E52" s="7" t="s">
        <v>56</v>
      </c>
      <c r="F52" s="6" t="s">
        <v>28</v>
      </c>
      <c r="G52" s="8">
        <v>4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28.7" customHeight="1" x14ac:dyDescent="0.2">
      <c r="B53" s="5">
        <v>12</v>
      </c>
      <c r="C53" s="6" t="s">
        <v>57</v>
      </c>
      <c r="D53" s="6" t="s">
        <v>58</v>
      </c>
      <c r="E53" s="7" t="s">
        <v>59</v>
      </c>
      <c r="F53" s="6" t="s">
        <v>28</v>
      </c>
      <c r="G53" s="8">
        <v>1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13</v>
      </c>
      <c r="C54" s="6" t="s">
        <v>60</v>
      </c>
      <c r="D54" s="6" t="s">
        <v>61</v>
      </c>
      <c r="E54" s="7" t="s">
        <v>62</v>
      </c>
      <c r="F54" s="6" t="s">
        <v>28</v>
      </c>
      <c r="G54" s="8">
        <v>6.25</v>
      </c>
      <c r="H54" s="11">
        <v>0</v>
      </c>
      <c r="I54" s="13">
        <f t="shared" si="0"/>
        <v>0</v>
      </c>
      <c r="J54" s="5">
        <v>8</v>
      </c>
      <c r="K54" s="13">
        <f t="shared" si="1"/>
        <v>0</v>
      </c>
      <c r="L54" s="16">
        <f t="shared" si="2"/>
        <v>0</v>
      </c>
      <c r="M54" s="17"/>
    </row>
    <row r="55" spans="2:13" s="1" customFormat="1" ht="28.7" customHeight="1" x14ac:dyDescent="0.2">
      <c r="B55" s="5">
        <v>14</v>
      </c>
      <c r="C55" s="6" t="s">
        <v>63</v>
      </c>
      <c r="D55" s="6" t="s">
        <v>64</v>
      </c>
      <c r="E55" s="7" t="s">
        <v>65</v>
      </c>
      <c r="F55" s="6" t="s">
        <v>28</v>
      </c>
      <c r="G55" s="8">
        <v>0.3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3" s="1" customFormat="1" ht="19.7" customHeight="1" x14ac:dyDescent="0.2">
      <c r="B56" s="5">
        <v>15</v>
      </c>
      <c r="C56" s="6" t="s">
        <v>66</v>
      </c>
      <c r="D56" s="6" t="s">
        <v>67</v>
      </c>
      <c r="E56" s="7" t="s">
        <v>68</v>
      </c>
      <c r="F56" s="6" t="s">
        <v>69</v>
      </c>
      <c r="G56" s="8">
        <v>248</v>
      </c>
      <c r="H56" s="11">
        <v>0</v>
      </c>
      <c r="I56" s="13">
        <f t="shared" si="0"/>
        <v>0</v>
      </c>
      <c r="J56" s="5">
        <v>23</v>
      </c>
      <c r="K56" s="13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16</v>
      </c>
      <c r="C57" s="6" t="s">
        <v>74</v>
      </c>
      <c r="D57" s="6" t="s">
        <v>75</v>
      </c>
      <c r="E57" s="7" t="s">
        <v>76</v>
      </c>
      <c r="F57" s="6" t="s">
        <v>73</v>
      </c>
      <c r="G57" s="8">
        <v>10</v>
      </c>
      <c r="H57" s="11">
        <v>0</v>
      </c>
      <c r="I57" s="13">
        <f t="shared" si="0"/>
        <v>0</v>
      </c>
      <c r="J57" s="5">
        <v>8</v>
      </c>
      <c r="K57" s="13">
        <f t="shared" si="1"/>
        <v>0</v>
      </c>
      <c r="L57" s="16">
        <f t="shared" si="2"/>
        <v>0</v>
      </c>
      <c r="M57" s="17"/>
    </row>
    <row r="58" spans="2:13" s="1" customFormat="1" ht="19.7" customHeight="1" x14ac:dyDescent="0.2">
      <c r="B58" s="5">
        <v>17</v>
      </c>
      <c r="C58" s="6" t="s">
        <v>77</v>
      </c>
      <c r="D58" s="6" t="s">
        <v>78</v>
      </c>
      <c r="E58" s="7" t="s">
        <v>79</v>
      </c>
      <c r="F58" s="6" t="s">
        <v>69</v>
      </c>
      <c r="G58" s="8">
        <v>160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19.7" customHeight="1" x14ac:dyDescent="0.2">
      <c r="B59" s="5">
        <v>18</v>
      </c>
      <c r="C59" s="6" t="s">
        <v>80</v>
      </c>
      <c r="D59" s="6" t="s">
        <v>81</v>
      </c>
      <c r="E59" s="7" t="s">
        <v>82</v>
      </c>
      <c r="F59" s="6" t="s">
        <v>69</v>
      </c>
      <c r="G59" s="8">
        <v>10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19</v>
      </c>
      <c r="C60" s="6" t="s">
        <v>86</v>
      </c>
      <c r="D60" s="6" t="s">
        <v>87</v>
      </c>
      <c r="E60" s="7" t="s">
        <v>85</v>
      </c>
      <c r="F60" s="6" t="s">
        <v>69</v>
      </c>
      <c r="G60" s="8">
        <v>53</v>
      </c>
      <c r="H60" s="11">
        <v>0</v>
      </c>
      <c r="I60" s="13">
        <f t="shared" si="0"/>
        <v>0</v>
      </c>
      <c r="J60" s="5">
        <v>23</v>
      </c>
      <c r="K60" s="13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20</v>
      </c>
      <c r="C61" s="6" t="s">
        <v>88</v>
      </c>
      <c r="D61" s="6" t="s">
        <v>89</v>
      </c>
      <c r="E61" s="7" t="s">
        <v>90</v>
      </c>
      <c r="F61" s="6" t="s">
        <v>69</v>
      </c>
      <c r="G61" s="8">
        <v>28</v>
      </c>
      <c r="H61" s="11">
        <v>0</v>
      </c>
      <c r="I61" s="13">
        <f t="shared" si="0"/>
        <v>0</v>
      </c>
      <c r="J61" s="5">
        <v>8</v>
      </c>
      <c r="K61" s="13">
        <f t="shared" si="1"/>
        <v>0</v>
      </c>
      <c r="L61" s="16">
        <f t="shared" si="2"/>
        <v>0</v>
      </c>
      <c r="M61" s="17"/>
    </row>
    <row r="62" spans="2:13" s="1" customFormat="1" ht="55.9" customHeight="1" x14ac:dyDescent="0.2"/>
    <row r="63" spans="2:13" s="1" customFormat="1" ht="21.4" customHeight="1" x14ac:dyDescent="0.2">
      <c r="B63" s="36" t="s">
        <v>93</v>
      </c>
      <c r="C63" s="36"/>
      <c r="D63" s="36"/>
      <c r="E63" s="36"/>
      <c r="F63" s="37">
        <f>ROUND(I32+I37+I42+I45+I46+I47+I48+I49+I50+I51+I52+I53+I54+I55+I56+I57+I58+I59+I60+I61,2)</f>
        <v>0</v>
      </c>
      <c r="G63" s="38"/>
      <c r="H63" s="38"/>
      <c r="I63" s="38"/>
      <c r="J63" s="38"/>
      <c r="K63" s="38"/>
      <c r="L63" s="38"/>
      <c r="M63" s="39"/>
    </row>
    <row r="64" spans="2:13" s="1" customFormat="1" ht="21.4" customHeight="1" x14ac:dyDescent="0.2">
      <c r="B64" s="36" t="s">
        <v>94</v>
      </c>
      <c r="C64" s="36"/>
      <c r="D64" s="36"/>
      <c r="E64" s="36"/>
      <c r="F64" s="40">
        <f>ROUND(L32+L37+L42+L45+L46+L47+L48+L49+L50+L51+L52+L53+L54+L55+L56+L57+L58+L59+L60+L61,2)</f>
        <v>0</v>
      </c>
      <c r="G64" s="41"/>
      <c r="H64" s="41"/>
      <c r="I64" s="41"/>
      <c r="J64" s="41"/>
      <c r="K64" s="41"/>
      <c r="L64" s="41"/>
      <c r="M64" s="42"/>
    </row>
    <row r="65" spans="2:14" s="1" customFormat="1" ht="11.1" customHeight="1" x14ac:dyDescent="0.2"/>
    <row r="66" spans="2:14" s="1" customFormat="1" ht="80.099999999999994" customHeight="1" x14ac:dyDescent="0.2">
      <c r="B66" s="32" t="s">
        <v>112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</row>
    <row r="67" spans="2:14" s="1" customFormat="1" ht="2.65" customHeight="1" x14ac:dyDescent="0.2"/>
    <row r="68" spans="2:14" s="1" customFormat="1" ht="110.1" customHeight="1" x14ac:dyDescent="0.2">
      <c r="B68" s="32" t="s">
        <v>113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</row>
    <row r="69" spans="2:14" s="1" customFormat="1" ht="5.25" customHeight="1" x14ac:dyDescent="0.2"/>
    <row r="70" spans="2:14" s="1" customFormat="1" ht="110.1" customHeight="1" x14ac:dyDescent="0.2">
      <c r="B70" s="22" t="s">
        <v>212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2:14" s="1" customFormat="1" ht="5.25" customHeight="1" x14ac:dyDescent="0.2"/>
    <row r="72" spans="2:14" s="1" customFormat="1" ht="37.9" customHeight="1" x14ac:dyDescent="0.2">
      <c r="C72" s="34" t="s">
        <v>106</v>
      </c>
      <c r="D72" s="34"/>
      <c r="E72" s="34"/>
      <c r="F72" s="35" t="s">
        <v>107</v>
      </c>
      <c r="G72" s="35"/>
      <c r="H72" s="35"/>
      <c r="I72" s="35"/>
      <c r="J72" s="35"/>
      <c r="K72" s="35"/>
      <c r="L72" s="35"/>
    </row>
    <row r="73" spans="2:14" s="1" customFormat="1" ht="28.7" customHeight="1" x14ac:dyDescent="0.2"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2:14" s="1" customFormat="1" ht="28.7" customHeight="1" x14ac:dyDescent="0.2"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2:14" s="1" customFormat="1" ht="28.7" customHeight="1" x14ac:dyDescent="0.2"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2:14" s="1" customFormat="1" ht="28.7" customHeight="1" x14ac:dyDescent="0.2"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2:14" s="1" customFormat="1" ht="2.65" customHeight="1" x14ac:dyDescent="0.2"/>
    <row r="78" spans="2:14" s="1" customFormat="1" ht="203.1" customHeight="1" x14ac:dyDescent="0.2">
      <c r="B78" s="32" t="s">
        <v>114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" customFormat="1" ht="2.65" customHeight="1" x14ac:dyDescent="0.2"/>
    <row r="80" spans="2:14" s="1" customFormat="1" ht="36.950000000000003" customHeight="1" x14ac:dyDescent="0.2">
      <c r="B80" s="33" t="s">
        <v>115</v>
      </c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</row>
    <row r="81" spans="2:14" s="1" customFormat="1" ht="2.65" customHeight="1" x14ac:dyDescent="0.2"/>
    <row r="82" spans="2:14" s="1" customFormat="1" ht="37.9" customHeight="1" x14ac:dyDescent="0.2">
      <c r="C82" s="34" t="s">
        <v>108</v>
      </c>
      <c r="D82" s="34"/>
      <c r="E82" s="34"/>
      <c r="F82" s="44" t="s">
        <v>109</v>
      </c>
      <c r="G82" s="44"/>
      <c r="H82" s="44"/>
      <c r="I82" s="44"/>
      <c r="J82" s="44"/>
      <c r="K82" s="44"/>
      <c r="L82" s="44"/>
    </row>
    <row r="83" spans="2:14" s="1" customFormat="1" ht="28.7" customHeight="1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4" s="1" customFormat="1" ht="28.7" customHeight="1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4" s="1" customFormat="1" ht="28.7" customHeight="1" x14ac:dyDescent="0.2"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2:14" s="1" customFormat="1" ht="28.7" customHeight="1" x14ac:dyDescent="0.2"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2:14" s="1" customFormat="1" ht="2.65" customHeight="1" x14ac:dyDescent="0.2"/>
    <row r="88" spans="2:14" s="1" customFormat="1" ht="159.94999999999999" customHeight="1" x14ac:dyDescent="0.2">
      <c r="B88" s="32" t="s">
        <v>116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2.65" customHeight="1" x14ac:dyDescent="0.2"/>
    <row r="90" spans="2:14" s="1" customFormat="1" ht="54.95" customHeight="1" x14ac:dyDescent="0.2">
      <c r="B90" s="32" t="s">
        <v>117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2.65" customHeight="1" x14ac:dyDescent="0.2"/>
    <row r="92" spans="2:14" s="1" customFormat="1" ht="60" customHeight="1" x14ac:dyDescent="0.2">
      <c r="B92" s="22" t="s">
        <v>118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65" customHeight="1" x14ac:dyDescent="0.2"/>
    <row r="94" spans="2:14" s="1" customFormat="1" ht="48" customHeight="1" x14ac:dyDescent="0.2">
      <c r="B94" s="22" t="s">
        <v>119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2.65" customHeight="1" x14ac:dyDescent="0.2"/>
    <row r="96" spans="2:14" s="1" customFormat="1" ht="125.1" customHeight="1" x14ac:dyDescent="0.2">
      <c r="B96" s="32" t="s">
        <v>120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" customFormat="1" ht="2.65" customHeight="1" x14ac:dyDescent="0.2"/>
    <row r="98" spans="2:14" s="1" customFormat="1" ht="84.95" customHeight="1" x14ac:dyDescent="0.2">
      <c r="B98" s="32" t="s">
        <v>121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86.85" customHeight="1" x14ac:dyDescent="0.2"/>
    <row r="100" spans="2:14" s="1" customFormat="1" ht="17.649999999999999" customHeight="1" x14ac:dyDescent="0.2">
      <c r="J100" s="43" t="s">
        <v>105</v>
      </c>
      <c r="K100" s="43"/>
      <c r="L100" s="43"/>
    </row>
    <row r="101" spans="2:14" s="1" customFormat="1" ht="145.15" customHeight="1" x14ac:dyDescent="0.2"/>
    <row r="102" spans="2:14" s="1" customFormat="1" ht="81.599999999999994" customHeight="1" x14ac:dyDescent="0.2">
      <c r="B102" s="31" t="s">
        <v>122</v>
      </c>
      <c r="C102" s="31"/>
      <c r="D102" s="31"/>
      <c r="E102" s="31"/>
      <c r="F102" s="31"/>
      <c r="G102" s="31"/>
      <c r="H102" s="31"/>
      <c r="I102" s="31"/>
      <c r="J102" s="31"/>
      <c r="K102" s="31"/>
    </row>
  </sheetData>
  <mergeCells count="80">
    <mergeCell ref="J100:L100"/>
    <mergeCell ref="B102:K102"/>
    <mergeCell ref="B88:N88"/>
    <mergeCell ref="B90:N90"/>
    <mergeCell ref="B92:N92"/>
    <mergeCell ref="B94:N94"/>
    <mergeCell ref="B96:N96"/>
    <mergeCell ref="B98:N98"/>
    <mergeCell ref="C84:E84"/>
    <mergeCell ref="F84:L84"/>
    <mergeCell ref="C85:E85"/>
    <mergeCell ref="F85:L85"/>
    <mergeCell ref="C86:E86"/>
    <mergeCell ref="F86:L86"/>
    <mergeCell ref="B78:N78"/>
    <mergeCell ref="B80:N80"/>
    <mergeCell ref="C82:E82"/>
    <mergeCell ref="F82:L82"/>
    <mergeCell ref="C83:E83"/>
    <mergeCell ref="F83:L83"/>
    <mergeCell ref="C74:E74"/>
    <mergeCell ref="F74:L74"/>
    <mergeCell ref="C75:E75"/>
    <mergeCell ref="F75:L75"/>
    <mergeCell ref="C76:E76"/>
    <mergeCell ref="F76:L76"/>
    <mergeCell ref="B68:N68"/>
    <mergeCell ref="B70:N70"/>
    <mergeCell ref="C72:E72"/>
    <mergeCell ref="F72:L72"/>
    <mergeCell ref="C73:E73"/>
    <mergeCell ref="F73:L73"/>
    <mergeCell ref="B66:N66"/>
    <mergeCell ref="L55:M55"/>
    <mergeCell ref="L56:M56"/>
    <mergeCell ref="L57:M57"/>
    <mergeCell ref="L58:M58"/>
    <mergeCell ref="L59:M59"/>
    <mergeCell ref="L60:M60"/>
    <mergeCell ref="L61:M61"/>
    <mergeCell ref="B63:E63"/>
    <mergeCell ref="F63:M63"/>
    <mergeCell ref="B64:E64"/>
    <mergeCell ref="F64:M64"/>
    <mergeCell ref="L54:M54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41:M41"/>
    <mergeCell ref="C20:E20"/>
    <mergeCell ref="C22:E22"/>
    <mergeCell ref="B24:M24"/>
    <mergeCell ref="B26:M26"/>
    <mergeCell ref="B29:L29"/>
    <mergeCell ref="L31:M31"/>
    <mergeCell ref="L32:M32"/>
    <mergeCell ref="B34:L34"/>
    <mergeCell ref="L36:M36"/>
    <mergeCell ref="L37:M37"/>
    <mergeCell ref="B39:L39"/>
    <mergeCell ref="C18:E18"/>
    <mergeCell ref="J2:P2"/>
    <mergeCell ref="B3:E3"/>
    <mergeCell ref="B4:E4"/>
    <mergeCell ref="B5:E5"/>
    <mergeCell ref="B6:E6"/>
    <mergeCell ref="B7:E7"/>
    <mergeCell ref="B8:E8"/>
    <mergeCell ref="B10:E11"/>
    <mergeCell ref="H11:O12"/>
    <mergeCell ref="F14:I14"/>
    <mergeCell ref="C16:E16"/>
  </mergeCells>
  <pageMargins left="0.7" right="0.7" top="0.75" bottom="0.75" header="0.3" footer="0.3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9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200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TEXT(F61,"#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3.25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5722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103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104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58.5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40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9" customHeight="1" x14ac:dyDescent="0.2"/>
    <row r="44" spans="2:13" s="1" customFormat="1" ht="61.5" customHeight="1" x14ac:dyDescent="0.2">
      <c r="B44" s="2" t="s">
        <v>0</v>
      </c>
      <c r="C44" s="14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14" t="s">
        <v>7</v>
      </c>
      <c r="J44" s="4" t="s">
        <v>8</v>
      </c>
      <c r="K44" s="4" t="s">
        <v>9</v>
      </c>
      <c r="L44" s="21" t="s">
        <v>10</v>
      </c>
      <c r="M44" s="21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1800</v>
      </c>
      <c r="H45" s="11">
        <v>0</v>
      </c>
      <c r="I45" s="13">
        <f t="shared" ref="I45:I58" si="0">ROUND(G45* H45,2)</f>
        <v>0</v>
      </c>
      <c r="J45" s="5">
        <v>8</v>
      </c>
      <c r="K45" s="13">
        <f t="shared" ref="K45:K58" si="1">ROUND(I45* J45/100,2)</f>
        <v>0</v>
      </c>
      <c r="L45" s="16">
        <f t="shared" ref="L45:L58" si="2">ROUND(I45+ K45,2)</f>
        <v>0</v>
      </c>
      <c r="M45" s="17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1200</v>
      </c>
      <c r="H46" s="11">
        <v>0</v>
      </c>
      <c r="I46" s="13">
        <f t="shared" si="0"/>
        <v>0</v>
      </c>
      <c r="J46" s="5">
        <v>8</v>
      </c>
      <c r="K46" s="13">
        <f t="shared" si="1"/>
        <v>0</v>
      </c>
      <c r="L46" s="16">
        <f t="shared" si="2"/>
        <v>0</v>
      </c>
      <c r="M46" s="17"/>
    </row>
    <row r="47" spans="2:13" s="1" customFormat="1" ht="28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10</v>
      </c>
      <c r="H47" s="11">
        <v>0</v>
      </c>
      <c r="I47" s="13">
        <f t="shared" si="0"/>
        <v>0</v>
      </c>
      <c r="J47" s="5">
        <v>8</v>
      </c>
      <c r="K47" s="13">
        <f t="shared" si="1"/>
        <v>0</v>
      </c>
      <c r="L47" s="16">
        <f t="shared" si="2"/>
        <v>0</v>
      </c>
      <c r="M47" s="17"/>
    </row>
    <row r="48" spans="2:13" s="1" customFormat="1" ht="28.7" customHeight="1" x14ac:dyDescent="0.2">
      <c r="B48" s="5">
        <v>7</v>
      </c>
      <c r="C48" s="6" t="s">
        <v>51</v>
      </c>
      <c r="D48" s="6" t="s">
        <v>52</v>
      </c>
      <c r="E48" s="7" t="s">
        <v>53</v>
      </c>
      <c r="F48" s="6" t="s">
        <v>28</v>
      </c>
      <c r="G48" s="8">
        <v>3</v>
      </c>
      <c r="H48" s="11">
        <v>0</v>
      </c>
      <c r="I48" s="13">
        <f t="shared" si="0"/>
        <v>0</v>
      </c>
      <c r="J48" s="5">
        <v>8</v>
      </c>
      <c r="K48" s="13">
        <f t="shared" si="1"/>
        <v>0</v>
      </c>
      <c r="L48" s="16">
        <f t="shared" si="2"/>
        <v>0</v>
      </c>
      <c r="M48" s="17"/>
    </row>
    <row r="49" spans="2:14" s="1" customFormat="1" ht="28.7" customHeight="1" x14ac:dyDescent="0.2">
      <c r="B49" s="5">
        <v>8</v>
      </c>
      <c r="C49" s="6" t="s">
        <v>54</v>
      </c>
      <c r="D49" s="6" t="s">
        <v>55</v>
      </c>
      <c r="E49" s="7" t="s">
        <v>56</v>
      </c>
      <c r="F49" s="6" t="s">
        <v>28</v>
      </c>
      <c r="G49" s="8">
        <v>6</v>
      </c>
      <c r="H49" s="11">
        <v>0</v>
      </c>
      <c r="I49" s="13">
        <f t="shared" si="0"/>
        <v>0</v>
      </c>
      <c r="J49" s="5">
        <v>8</v>
      </c>
      <c r="K49" s="13">
        <f t="shared" si="1"/>
        <v>0</v>
      </c>
      <c r="L49" s="16">
        <f t="shared" si="2"/>
        <v>0</v>
      </c>
      <c r="M49" s="17"/>
    </row>
    <row r="50" spans="2:14" s="1" customFormat="1" ht="28.7" customHeight="1" x14ac:dyDescent="0.2">
      <c r="B50" s="5">
        <v>9</v>
      </c>
      <c r="C50" s="6" t="s">
        <v>57</v>
      </c>
      <c r="D50" s="6" t="s">
        <v>58</v>
      </c>
      <c r="E50" s="7" t="s">
        <v>59</v>
      </c>
      <c r="F50" s="6" t="s">
        <v>28</v>
      </c>
      <c r="G50" s="8">
        <v>3</v>
      </c>
      <c r="H50" s="11">
        <v>0</v>
      </c>
      <c r="I50" s="13">
        <f t="shared" si="0"/>
        <v>0</v>
      </c>
      <c r="J50" s="5">
        <v>8</v>
      </c>
      <c r="K50" s="13">
        <f t="shared" si="1"/>
        <v>0</v>
      </c>
      <c r="L50" s="16">
        <f t="shared" si="2"/>
        <v>0</v>
      </c>
      <c r="M50" s="17"/>
    </row>
    <row r="51" spans="2:14" s="1" customFormat="1" ht="19.7" customHeight="1" x14ac:dyDescent="0.2">
      <c r="B51" s="5">
        <v>10</v>
      </c>
      <c r="C51" s="6" t="s">
        <v>66</v>
      </c>
      <c r="D51" s="6" t="s">
        <v>67</v>
      </c>
      <c r="E51" s="7" t="s">
        <v>68</v>
      </c>
      <c r="F51" s="6" t="s">
        <v>69</v>
      </c>
      <c r="G51" s="8">
        <v>60</v>
      </c>
      <c r="H51" s="11">
        <v>0</v>
      </c>
      <c r="I51" s="13">
        <f t="shared" si="0"/>
        <v>0</v>
      </c>
      <c r="J51" s="5">
        <v>23</v>
      </c>
      <c r="K51" s="13">
        <f t="shared" si="1"/>
        <v>0</v>
      </c>
      <c r="L51" s="16">
        <f t="shared" si="2"/>
        <v>0</v>
      </c>
      <c r="M51" s="17"/>
    </row>
    <row r="52" spans="2:14" s="1" customFormat="1" ht="28.7" customHeight="1" x14ac:dyDescent="0.2">
      <c r="B52" s="5">
        <v>11</v>
      </c>
      <c r="C52" s="6" t="s">
        <v>70</v>
      </c>
      <c r="D52" s="6" t="s">
        <v>71</v>
      </c>
      <c r="E52" s="7" t="s">
        <v>72</v>
      </c>
      <c r="F52" s="6" t="s">
        <v>73</v>
      </c>
      <c r="G52" s="8">
        <v>5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4" s="1" customFormat="1" ht="19.7" customHeight="1" x14ac:dyDescent="0.2">
      <c r="B53" s="5">
        <v>12</v>
      </c>
      <c r="C53" s="6" t="s">
        <v>74</v>
      </c>
      <c r="D53" s="6" t="s">
        <v>75</v>
      </c>
      <c r="E53" s="7" t="s">
        <v>76</v>
      </c>
      <c r="F53" s="6" t="s">
        <v>73</v>
      </c>
      <c r="G53" s="8">
        <v>35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4" s="1" customFormat="1" ht="19.7" customHeight="1" x14ac:dyDescent="0.2">
      <c r="B54" s="5">
        <v>13</v>
      </c>
      <c r="C54" s="6" t="s">
        <v>77</v>
      </c>
      <c r="D54" s="6" t="s">
        <v>78</v>
      </c>
      <c r="E54" s="7" t="s">
        <v>79</v>
      </c>
      <c r="F54" s="6" t="s">
        <v>69</v>
      </c>
      <c r="G54" s="8">
        <v>144</v>
      </c>
      <c r="H54" s="11">
        <v>0</v>
      </c>
      <c r="I54" s="13">
        <f t="shared" si="0"/>
        <v>0</v>
      </c>
      <c r="J54" s="5">
        <v>8</v>
      </c>
      <c r="K54" s="13">
        <f t="shared" si="1"/>
        <v>0</v>
      </c>
      <c r="L54" s="16">
        <f t="shared" si="2"/>
        <v>0</v>
      </c>
      <c r="M54" s="17"/>
    </row>
    <row r="55" spans="2:14" s="1" customFormat="1" ht="19.7" customHeight="1" x14ac:dyDescent="0.2">
      <c r="B55" s="5">
        <v>14</v>
      </c>
      <c r="C55" s="6" t="s">
        <v>80</v>
      </c>
      <c r="D55" s="6" t="s">
        <v>81</v>
      </c>
      <c r="E55" s="7" t="s">
        <v>82</v>
      </c>
      <c r="F55" s="6" t="s">
        <v>69</v>
      </c>
      <c r="G55" s="8">
        <v>10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4" s="1" customFormat="1" ht="19.7" customHeight="1" x14ac:dyDescent="0.2">
      <c r="B56" s="5">
        <v>15</v>
      </c>
      <c r="C56" s="6" t="s">
        <v>83</v>
      </c>
      <c r="D56" s="6" t="s">
        <v>84</v>
      </c>
      <c r="E56" s="7" t="s">
        <v>85</v>
      </c>
      <c r="F56" s="6" t="s">
        <v>69</v>
      </c>
      <c r="G56" s="8">
        <v>60</v>
      </c>
      <c r="H56" s="11">
        <v>0</v>
      </c>
      <c r="I56" s="13">
        <f t="shared" si="0"/>
        <v>0</v>
      </c>
      <c r="J56" s="5">
        <v>8</v>
      </c>
      <c r="K56" s="13">
        <f t="shared" si="1"/>
        <v>0</v>
      </c>
      <c r="L56" s="16">
        <f t="shared" si="2"/>
        <v>0</v>
      </c>
      <c r="M56" s="17"/>
    </row>
    <row r="57" spans="2:14" s="1" customFormat="1" ht="19.7" customHeight="1" x14ac:dyDescent="0.2">
      <c r="B57" s="5">
        <v>16</v>
      </c>
      <c r="C57" s="6" t="s">
        <v>86</v>
      </c>
      <c r="D57" s="6" t="s">
        <v>87</v>
      </c>
      <c r="E57" s="7" t="s">
        <v>85</v>
      </c>
      <c r="F57" s="6" t="s">
        <v>69</v>
      </c>
      <c r="G57" s="8">
        <v>50</v>
      </c>
      <c r="H57" s="11">
        <v>0</v>
      </c>
      <c r="I57" s="13">
        <f t="shared" si="0"/>
        <v>0</v>
      </c>
      <c r="J57" s="5">
        <v>23</v>
      </c>
      <c r="K57" s="13">
        <f t="shared" si="1"/>
        <v>0</v>
      </c>
      <c r="L57" s="16">
        <f t="shared" si="2"/>
        <v>0</v>
      </c>
      <c r="M57" s="17"/>
    </row>
    <row r="58" spans="2:14" s="1" customFormat="1" ht="19.7" customHeight="1" x14ac:dyDescent="0.2">
      <c r="B58" s="5">
        <v>17</v>
      </c>
      <c r="C58" s="6" t="s">
        <v>88</v>
      </c>
      <c r="D58" s="6" t="s">
        <v>89</v>
      </c>
      <c r="E58" s="7" t="s">
        <v>90</v>
      </c>
      <c r="F58" s="6" t="s">
        <v>69</v>
      </c>
      <c r="G58" s="8">
        <v>38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4" s="1" customFormat="1" ht="55.9" customHeight="1" x14ac:dyDescent="0.2"/>
    <row r="60" spans="2:14" s="1" customFormat="1" ht="21.4" customHeight="1" x14ac:dyDescent="0.2">
      <c r="B60" s="36" t="s">
        <v>93</v>
      </c>
      <c r="C60" s="36"/>
      <c r="D60" s="36"/>
      <c r="E60" s="36"/>
      <c r="F60" s="37">
        <f>ROUND(I32+I37+I42+I45+I46+I47+I48+I49+I50+I51+I52+I53+I54+I55+I56+I57+I58,2)</f>
        <v>0</v>
      </c>
      <c r="G60" s="38"/>
      <c r="H60" s="38"/>
      <c r="I60" s="38"/>
      <c r="J60" s="38"/>
      <c r="K60" s="38"/>
      <c r="L60" s="38"/>
      <c r="M60" s="39"/>
    </row>
    <row r="61" spans="2:14" s="1" customFormat="1" ht="21.4" customHeight="1" x14ac:dyDescent="0.2">
      <c r="B61" s="36" t="s">
        <v>94</v>
      </c>
      <c r="C61" s="36"/>
      <c r="D61" s="36"/>
      <c r="E61" s="36"/>
      <c r="F61" s="40">
        <f>ROUND(L32+L37+L42+L45+L46+L47+L48+L49+L50+L51+L52+L53+L54+L55+L56+L57+L58,2)</f>
        <v>0</v>
      </c>
      <c r="G61" s="41"/>
      <c r="H61" s="41"/>
      <c r="I61" s="41"/>
      <c r="J61" s="41"/>
      <c r="K61" s="41"/>
      <c r="L61" s="41"/>
      <c r="M61" s="42"/>
    </row>
    <row r="62" spans="2:14" s="1" customFormat="1" ht="11.1" customHeight="1" x14ac:dyDescent="0.2"/>
    <row r="63" spans="2:14" s="1" customFormat="1" ht="80.099999999999994" customHeight="1" x14ac:dyDescent="0.2">
      <c r="B63" s="32" t="s">
        <v>112</v>
      </c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</row>
    <row r="64" spans="2:14" s="1" customFormat="1" ht="2.65" customHeight="1" x14ac:dyDescent="0.2"/>
    <row r="65" spans="2:14" s="1" customFormat="1" ht="110.1" customHeight="1" x14ac:dyDescent="0.2">
      <c r="B65" s="32" t="s">
        <v>113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</row>
    <row r="66" spans="2:14" s="1" customFormat="1" ht="5.25" customHeight="1" x14ac:dyDescent="0.2"/>
    <row r="67" spans="2:14" s="1" customFormat="1" ht="110.1" customHeight="1" x14ac:dyDescent="0.2">
      <c r="B67" s="22" t="s">
        <v>212</v>
      </c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s="1" customFormat="1" ht="5.25" customHeight="1" x14ac:dyDescent="0.2"/>
    <row r="69" spans="2:14" s="1" customFormat="1" ht="37.9" customHeight="1" x14ac:dyDescent="0.2">
      <c r="C69" s="34" t="s">
        <v>106</v>
      </c>
      <c r="D69" s="34"/>
      <c r="E69" s="34"/>
      <c r="F69" s="35" t="s">
        <v>107</v>
      </c>
      <c r="G69" s="35"/>
      <c r="H69" s="35"/>
      <c r="I69" s="35"/>
      <c r="J69" s="35"/>
      <c r="K69" s="35"/>
      <c r="L69" s="35"/>
    </row>
    <row r="70" spans="2:14" s="1" customFormat="1" ht="28.7" customHeight="1" x14ac:dyDescent="0.2"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4" s="1" customFormat="1" ht="28.7" customHeight="1" x14ac:dyDescent="0.2"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4" s="1" customFormat="1" ht="28.7" customHeight="1" x14ac:dyDescent="0.2"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2:14" s="1" customFormat="1" ht="28.7" customHeight="1" x14ac:dyDescent="0.2"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2:14" s="1" customFormat="1" ht="2.65" customHeight="1" x14ac:dyDescent="0.2"/>
    <row r="75" spans="2:14" s="1" customFormat="1" ht="203.1" customHeight="1" x14ac:dyDescent="0.2">
      <c r="B75" s="32" t="s">
        <v>114</v>
      </c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</row>
    <row r="76" spans="2:14" s="1" customFormat="1" ht="2.65" customHeight="1" x14ac:dyDescent="0.2"/>
    <row r="77" spans="2:14" s="1" customFormat="1" ht="36.950000000000003" customHeight="1" x14ac:dyDescent="0.2">
      <c r="B77" s="33" t="s">
        <v>115</v>
      </c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</row>
    <row r="78" spans="2:14" s="1" customFormat="1" ht="2.65" customHeight="1" x14ac:dyDescent="0.2"/>
    <row r="79" spans="2:14" s="1" customFormat="1" ht="37.9" customHeight="1" x14ac:dyDescent="0.2">
      <c r="C79" s="34" t="s">
        <v>108</v>
      </c>
      <c r="D79" s="34"/>
      <c r="E79" s="34"/>
      <c r="F79" s="44" t="s">
        <v>109</v>
      </c>
      <c r="G79" s="44"/>
      <c r="H79" s="44"/>
      <c r="I79" s="44"/>
      <c r="J79" s="44"/>
      <c r="K79" s="44"/>
      <c r="L79" s="44"/>
    </row>
    <row r="80" spans="2:14" s="1" customFormat="1" ht="28.7" customHeight="1" x14ac:dyDescent="0.2"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2:14" s="1" customFormat="1" ht="28.7" customHeight="1" x14ac:dyDescent="0.2"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2:14" s="1" customFormat="1" ht="28.7" customHeight="1" x14ac:dyDescent="0.2"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4" s="1" customFormat="1" ht="28.7" customHeight="1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4" s="1" customFormat="1" ht="2.65" customHeight="1" x14ac:dyDescent="0.2"/>
    <row r="85" spans="2:14" s="1" customFormat="1" ht="159.94999999999999" customHeight="1" x14ac:dyDescent="0.2">
      <c r="B85" s="32" t="s">
        <v>116</v>
      </c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</row>
    <row r="86" spans="2:14" s="1" customFormat="1" ht="2.65" customHeight="1" x14ac:dyDescent="0.2"/>
    <row r="87" spans="2:14" s="1" customFormat="1" ht="54.95" customHeight="1" x14ac:dyDescent="0.2">
      <c r="B87" s="32" t="s">
        <v>117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2.65" customHeight="1" x14ac:dyDescent="0.2"/>
    <row r="89" spans="2:14" s="1" customFormat="1" ht="60" customHeight="1" x14ac:dyDescent="0.2">
      <c r="B89" s="22" t="s">
        <v>118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2:14" s="1" customFormat="1" ht="2.65" customHeight="1" x14ac:dyDescent="0.2"/>
    <row r="91" spans="2:14" s="1" customFormat="1" ht="48" customHeight="1" x14ac:dyDescent="0.2">
      <c r="B91" s="22" t="s">
        <v>119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2:14" s="1" customFormat="1" ht="2.65" customHeight="1" x14ac:dyDescent="0.2"/>
    <row r="93" spans="2:14" s="1" customFormat="1" ht="125.1" customHeight="1" x14ac:dyDescent="0.2">
      <c r="B93" s="32" t="s">
        <v>120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" customFormat="1" ht="2.65" customHeight="1" x14ac:dyDescent="0.2"/>
    <row r="95" spans="2:14" s="1" customFormat="1" ht="84.95" customHeight="1" x14ac:dyDescent="0.2">
      <c r="B95" s="32" t="s">
        <v>121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86.85" customHeight="1" x14ac:dyDescent="0.2"/>
    <row r="97" spans="2:12" s="1" customFormat="1" ht="17.649999999999999" customHeight="1" x14ac:dyDescent="0.2">
      <c r="J97" s="43" t="s">
        <v>105</v>
      </c>
      <c r="K97" s="43"/>
      <c r="L97" s="43"/>
    </row>
    <row r="98" spans="2:12" s="1" customFormat="1" ht="145.15" customHeight="1" x14ac:dyDescent="0.2"/>
    <row r="99" spans="2:12" s="1" customFormat="1" ht="81.599999999999994" customHeight="1" x14ac:dyDescent="0.2">
      <c r="B99" s="31" t="s">
        <v>122</v>
      </c>
      <c r="C99" s="31"/>
      <c r="D99" s="31"/>
      <c r="E99" s="31"/>
      <c r="F99" s="31"/>
      <c r="G99" s="31"/>
      <c r="H99" s="31"/>
      <c r="I99" s="31"/>
      <c r="J99" s="31"/>
      <c r="K99" s="31"/>
    </row>
  </sheetData>
  <mergeCells count="77">
    <mergeCell ref="B93:N93"/>
    <mergeCell ref="B95:N95"/>
    <mergeCell ref="J97:L97"/>
    <mergeCell ref="B99:K99"/>
    <mergeCell ref="C83:E83"/>
    <mergeCell ref="F83:L83"/>
    <mergeCell ref="B85:N85"/>
    <mergeCell ref="B87:N87"/>
    <mergeCell ref="B89:N89"/>
    <mergeCell ref="B91:N91"/>
    <mergeCell ref="C80:E80"/>
    <mergeCell ref="F80:L80"/>
    <mergeCell ref="C81:E81"/>
    <mergeCell ref="F81:L81"/>
    <mergeCell ref="C82:E82"/>
    <mergeCell ref="F82:L82"/>
    <mergeCell ref="C73:E73"/>
    <mergeCell ref="F73:L73"/>
    <mergeCell ref="B75:N75"/>
    <mergeCell ref="B77:N77"/>
    <mergeCell ref="C79:E79"/>
    <mergeCell ref="F79:L79"/>
    <mergeCell ref="C70:E70"/>
    <mergeCell ref="F70:L70"/>
    <mergeCell ref="C71:E71"/>
    <mergeCell ref="F71:L71"/>
    <mergeCell ref="C72:E72"/>
    <mergeCell ref="F72:L72"/>
    <mergeCell ref="C69:E69"/>
    <mergeCell ref="F69:L69"/>
    <mergeCell ref="L55:M55"/>
    <mergeCell ref="L56:M56"/>
    <mergeCell ref="L57:M57"/>
    <mergeCell ref="L58:M58"/>
    <mergeCell ref="B60:E60"/>
    <mergeCell ref="F60:M60"/>
    <mergeCell ref="B61:E61"/>
    <mergeCell ref="F61:M61"/>
    <mergeCell ref="B63:N63"/>
    <mergeCell ref="B65:N65"/>
    <mergeCell ref="B67:N67"/>
    <mergeCell ref="L54:M54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L41:M41"/>
    <mergeCell ref="C20:E20"/>
    <mergeCell ref="C22:E22"/>
    <mergeCell ref="B24:M24"/>
    <mergeCell ref="B26:M26"/>
    <mergeCell ref="B29:L29"/>
    <mergeCell ref="L31:M31"/>
    <mergeCell ref="L32:M32"/>
    <mergeCell ref="B34:L34"/>
    <mergeCell ref="L36:M36"/>
    <mergeCell ref="L37:M37"/>
    <mergeCell ref="B39:L39"/>
    <mergeCell ref="C18:E18"/>
    <mergeCell ref="J2:P2"/>
    <mergeCell ref="B3:E3"/>
    <mergeCell ref="B4:E4"/>
    <mergeCell ref="B5:E5"/>
    <mergeCell ref="B6:E6"/>
    <mergeCell ref="B7:E7"/>
    <mergeCell ref="B8:E8"/>
    <mergeCell ref="B10:E11"/>
    <mergeCell ref="H11:O12"/>
    <mergeCell ref="F14:I14"/>
    <mergeCell ref="C16:E16"/>
  </mergeCells>
  <pageMargins left="0.7" right="0.7" top="0.75" bottom="0.75" header="0.3" footer="0.3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2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201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TEXT(F64,"#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5186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1743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58.5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50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9" t="s">
        <v>104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69" customHeight="1" x14ac:dyDescent="0.2">
      <c r="B46" s="2" t="s">
        <v>0</v>
      </c>
      <c r="C46" s="14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14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145</v>
      </c>
      <c r="H47" s="11">
        <v>0</v>
      </c>
      <c r="I47" s="13">
        <f>ROUND(G47* H47,2)</f>
        <v>0</v>
      </c>
      <c r="J47" s="5">
        <v>8</v>
      </c>
      <c r="K47" s="13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64.5" customHeight="1" x14ac:dyDescent="0.2">
      <c r="B49" s="2" t="s">
        <v>0</v>
      </c>
      <c r="C49" s="14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14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1800</v>
      </c>
      <c r="H50" s="11">
        <v>0</v>
      </c>
      <c r="I50" s="13">
        <f t="shared" ref="I50:I61" si="0">ROUND(G50* H50,2)</f>
        <v>0</v>
      </c>
      <c r="J50" s="5">
        <v>8</v>
      </c>
      <c r="K50" s="13">
        <f t="shared" ref="K50:K61" si="1">ROUND(I50* J50/100,2)</f>
        <v>0</v>
      </c>
      <c r="L50" s="16">
        <f t="shared" ref="L50:L61" si="2"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1200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69.400000000000006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0.7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60</v>
      </c>
      <c r="D54" s="6" t="s">
        <v>61</v>
      </c>
      <c r="E54" s="7" t="s">
        <v>62</v>
      </c>
      <c r="F54" s="6" t="s">
        <v>28</v>
      </c>
      <c r="G54" s="8">
        <v>1.1000000000000001</v>
      </c>
      <c r="H54" s="11">
        <v>0</v>
      </c>
      <c r="I54" s="13">
        <f t="shared" si="0"/>
        <v>0</v>
      </c>
      <c r="J54" s="5">
        <v>8</v>
      </c>
      <c r="K54" s="13">
        <f t="shared" si="1"/>
        <v>0</v>
      </c>
      <c r="L54" s="16">
        <f t="shared" si="2"/>
        <v>0</v>
      </c>
      <c r="M54" s="17"/>
    </row>
    <row r="55" spans="2:13" s="1" customFormat="1" ht="19.7" customHeight="1" x14ac:dyDescent="0.2">
      <c r="B55" s="5">
        <v>10</v>
      </c>
      <c r="C55" s="6" t="s">
        <v>66</v>
      </c>
      <c r="D55" s="6" t="s">
        <v>67</v>
      </c>
      <c r="E55" s="7" t="s">
        <v>68</v>
      </c>
      <c r="F55" s="6" t="s">
        <v>69</v>
      </c>
      <c r="G55" s="8">
        <v>60</v>
      </c>
      <c r="H55" s="11">
        <v>0</v>
      </c>
      <c r="I55" s="13">
        <f t="shared" si="0"/>
        <v>0</v>
      </c>
      <c r="J55" s="5">
        <v>23</v>
      </c>
      <c r="K55" s="13">
        <f t="shared" si="1"/>
        <v>0</v>
      </c>
      <c r="L55" s="16">
        <f t="shared" si="2"/>
        <v>0</v>
      </c>
      <c r="M55" s="17"/>
    </row>
    <row r="56" spans="2:13" s="1" customFormat="1" ht="28.7" customHeight="1" x14ac:dyDescent="0.2">
      <c r="B56" s="5">
        <v>11</v>
      </c>
      <c r="C56" s="6" t="s">
        <v>70</v>
      </c>
      <c r="D56" s="6" t="s">
        <v>71</v>
      </c>
      <c r="E56" s="7" t="s">
        <v>72</v>
      </c>
      <c r="F56" s="6" t="s">
        <v>73</v>
      </c>
      <c r="G56" s="8">
        <v>5</v>
      </c>
      <c r="H56" s="11">
        <v>0</v>
      </c>
      <c r="I56" s="13">
        <f t="shared" si="0"/>
        <v>0</v>
      </c>
      <c r="J56" s="5">
        <v>8</v>
      </c>
      <c r="K56" s="13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12</v>
      </c>
      <c r="C57" s="6" t="s">
        <v>74</v>
      </c>
      <c r="D57" s="6" t="s">
        <v>75</v>
      </c>
      <c r="E57" s="7" t="s">
        <v>76</v>
      </c>
      <c r="F57" s="6" t="s">
        <v>73</v>
      </c>
      <c r="G57" s="8">
        <v>40</v>
      </c>
      <c r="H57" s="11">
        <v>0</v>
      </c>
      <c r="I57" s="13">
        <f t="shared" si="0"/>
        <v>0</v>
      </c>
      <c r="J57" s="5">
        <v>8</v>
      </c>
      <c r="K57" s="13">
        <f t="shared" si="1"/>
        <v>0</v>
      </c>
      <c r="L57" s="16">
        <f t="shared" si="2"/>
        <v>0</v>
      </c>
      <c r="M57" s="17"/>
    </row>
    <row r="58" spans="2:13" s="1" customFormat="1" ht="19.7" customHeight="1" x14ac:dyDescent="0.2">
      <c r="B58" s="5">
        <v>13</v>
      </c>
      <c r="C58" s="6" t="s">
        <v>77</v>
      </c>
      <c r="D58" s="6" t="s">
        <v>78</v>
      </c>
      <c r="E58" s="7" t="s">
        <v>79</v>
      </c>
      <c r="F58" s="6" t="s">
        <v>69</v>
      </c>
      <c r="G58" s="8">
        <v>64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19.7" customHeight="1" x14ac:dyDescent="0.2">
      <c r="B59" s="5">
        <v>14</v>
      </c>
      <c r="C59" s="6" t="s">
        <v>80</v>
      </c>
      <c r="D59" s="6" t="s">
        <v>81</v>
      </c>
      <c r="E59" s="7" t="s">
        <v>82</v>
      </c>
      <c r="F59" s="6" t="s">
        <v>69</v>
      </c>
      <c r="G59" s="8">
        <v>10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15</v>
      </c>
      <c r="C60" s="6" t="s">
        <v>83</v>
      </c>
      <c r="D60" s="6" t="s">
        <v>84</v>
      </c>
      <c r="E60" s="7" t="s">
        <v>85</v>
      </c>
      <c r="F60" s="6" t="s">
        <v>69</v>
      </c>
      <c r="G60" s="8">
        <v>48</v>
      </c>
      <c r="H60" s="11">
        <v>0</v>
      </c>
      <c r="I60" s="13">
        <f t="shared" si="0"/>
        <v>0</v>
      </c>
      <c r="J60" s="5">
        <v>8</v>
      </c>
      <c r="K60" s="13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16</v>
      </c>
      <c r="C61" s="6" t="s">
        <v>88</v>
      </c>
      <c r="D61" s="6" t="s">
        <v>89</v>
      </c>
      <c r="E61" s="7" t="s">
        <v>90</v>
      </c>
      <c r="F61" s="6" t="s">
        <v>69</v>
      </c>
      <c r="G61" s="8">
        <v>28</v>
      </c>
      <c r="H61" s="11">
        <v>0</v>
      </c>
      <c r="I61" s="13">
        <f t="shared" si="0"/>
        <v>0</v>
      </c>
      <c r="J61" s="5">
        <v>8</v>
      </c>
      <c r="K61" s="13">
        <f t="shared" si="1"/>
        <v>0</v>
      </c>
      <c r="L61" s="16">
        <f t="shared" si="2"/>
        <v>0</v>
      </c>
      <c r="M61" s="17"/>
    </row>
    <row r="62" spans="2:13" s="1" customFormat="1" ht="55.9" customHeight="1" x14ac:dyDescent="0.2"/>
    <row r="63" spans="2:13" s="1" customFormat="1" ht="21.4" customHeight="1" x14ac:dyDescent="0.2">
      <c r="B63" s="36" t="s">
        <v>93</v>
      </c>
      <c r="C63" s="36"/>
      <c r="D63" s="36"/>
      <c r="E63" s="36"/>
      <c r="F63" s="37">
        <f>ROUND(I32+I37+I42+I47+I50+I51+I52+I53+I54+I55+I56+I57+I58+I59+I60+I61,2)</f>
        <v>0</v>
      </c>
      <c r="G63" s="38"/>
      <c r="H63" s="38"/>
      <c r="I63" s="38"/>
      <c r="J63" s="38"/>
      <c r="K63" s="38"/>
      <c r="L63" s="38"/>
      <c r="M63" s="39"/>
    </row>
    <row r="64" spans="2:13" s="1" customFormat="1" ht="21.4" customHeight="1" x14ac:dyDescent="0.2">
      <c r="B64" s="36" t="s">
        <v>94</v>
      </c>
      <c r="C64" s="36"/>
      <c r="D64" s="36"/>
      <c r="E64" s="36"/>
      <c r="F64" s="40">
        <f>ROUND(L32+L37+L42+L47+L50+L51+L52+L53+L54+L55+L56+L57+L58+L59+L60+L61,2)</f>
        <v>0</v>
      </c>
      <c r="G64" s="41"/>
      <c r="H64" s="41"/>
      <c r="I64" s="41"/>
      <c r="J64" s="41"/>
      <c r="K64" s="41"/>
      <c r="L64" s="41"/>
      <c r="M64" s="42"/>
    </row>
    <row r="65" spans="2:14" s="1" customFormat="1" ht="11.1" customHeight="1" x14ac:dyDescent="0.2"/>
    <row r="66" spans="2:14" s="1" customFormat="1" ht="80.099999999999994" customHeight="1" x14ac:dyDescent="0.2">
      <c r="B66" s="32" t="s">
        <v>112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</row>
    <row r="67" spans="2:14" s="1" customFormat="1" ht="2.65" customHeight="1" x14ac:dyDescent="0.2"/>
    <row r="68" spans="2:14" s="1" customFormat="1" ht="110.1" customHeight="1" x14ac:dyDescent="0.2">
      <c r="B68" s="32" t="s">
        <v>113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</row>
    <row r="69" spans="2:14" s="1" customFormat="1" ht="5.25" customHeight="1" x14ac:dyDescent="0.2"/>
    <row r="70" spans="2:14" s="1" customFormat="1" ht="110.1" customHeight="1" x14ac:dyDescent="0.2">
      <c r="B70" s="22" t="s">
        <v>212</v>
      </c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2:14" s="1" customFormat="1" ht="5.25" customHeight="1" x14ac:dyDescent="0.2"/>
    <row r="72" spans="2:14" s="1" customFormat="1" ht="37.9" customHeight="1" x14ac:dyDescent="0.2">
      <c r="C72" s="34" t="s">
        <v>106</v>
      </c>
      <c r="D72" s="34"/>
      <c r="E72" s="34"/>
      <c r="F72" s="35" t="s">
        <v>107</v>
      </c>
      <c r="G72" s="35"/>
      <c r="H72" s="35"/>
      <c r="I72" s="35"/>
      <c r="J72" s="35"/>
      <c r="K72" s="35"/>
      <c r="L72" s="35"/>
    </row>
    <row r="73" spans="2:14" s="1" customFormat="1" ht="28.7" customHeight="1" x14ac:dyDescent="0.2"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2:14" s="1" customFormat="1" ht="28.7" customHeight="1" x14ac:dyDescent="0.2"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2:14" s="1" customFormat="1" ht="28.7" customHeight="1" x14ac:dyDescent="0.2"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2:14" s="1" customFormat="1" ht="28.7" customHeight="1" x14ac:dyDescent="0.2"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2:14" s="1" customFormat="1" ht="2.65" customHeight="1" x14ac:dyDescent="0.2"/>
    <row r="78" spans="2:14" s="1" customFormat="1" ht="203.1" customHeight="1" x14ac:dyDescent="0.2">
      <c r="B78" s="32" t="s">
        <v>114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" customFormat="1" ht="2.65" customHeight="1" x14ac:dyDescent="0.2"/>
    <row r="80" spans="2:14" s="1" customFormat="1" ht="36.950000000000003" customHeight="1" x14ac:dyDescent="0.2">
      <c r="B80" s="33" t="s">
        <v>115</v>
      </c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</row>
    <row r="81" spans="2:14" s="1" customFormat="1" ht="2.65" customHeight="1" x14ac:dyDescent="0.2"/>
    <row r="82" spans="2:14" s="1" customFormat="1" ht="37.9" customHeight="1" x14ac:dyDescent="0.2">
      <c r="C82" s="34" t="s">
        <v>108</v>
      </c>
      <c r="D82" s="34"/>
      <c r="E82" s="34"/>
      <c r="F82" s="44" t="s">
        <v>109</v>
      </c>
      <c r="G82" s="44"/>
      <c r="H82" s="44"/>
      <c r="I82" s="44"/>
      <c r="J82" s="44"/>
      <c r="K82" s="44"/>
      <c r="L82" s="44"/>
    </row>
    <row r="83" spans="2:14" s="1" customFormat="1" ht="28.7" customHeight="1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4" s="1" customFormat="1" ht="28.7" customHeight="1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4" s="1" customFormat="1" ht="28.7" customHeight="1" x14ac:dyDescent="0.2"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2:14" s="1" customFormat="1" ht="28.7" customHeight="1" x14ac:dyDescent="0.2"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2:14" s="1" customFormat="1" ht="2.65" customHeight="1" x14ac:dyDescent="0.2"/>
    <row r="88" spans="2:14" s="1" customFormat="1" ht="159.94999999999999" customHeight="1" x14ac:dyDescent="0.2">
      <c r="B88" s="32" t="s">
        <v>116</v>
      </c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</row>
    <row r="89" spans="2:14" s="1" customFormat="1" ht="2.65" customHeight="1" x14ac:dyDescent="0.2"/>
    <row r="90" spans="2:14" s="1" customFormat="1" ht="54.95" customHeight="1" x14ac:dyDescent="0.2">
      <c r="B90" s="32" t="s">
        <v>117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2.65" customHeight="1" x14ac:dyDescent="0.2"/>
    <row r="92" spans="2:14" s="1" customFormat="1" ht="60" customHeight="1" x14ac:dyDescent="0.2">
      <c r="B92" s="22" t="s">
        <v>118</v>
      </c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2:14" s="1" customFormat="1" ht="2.65" customHeight="1" x14ac:dyDescent="0.2"/>
    <row r="94" spans="2:14" s="1" customFormat="1" ht="48" customHeight="1" x14ac:dyDescent="0.2">
      <c r="B94" s="22" t="s">
        <v>119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2:14" s="1" customFormat="1" ht="2.65" customHeight="1" x14ac:dyDescent="0.2"/>
    <row r="96" spans="2:14" s="1" customFormat="1" ht="125.1" customHeight="1" x14ac:dyDescent="0.2">
      <c r="B96" s="32" t="s">
        <v>120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" customFormat="1" ht="2.65" customHeight="1" x14ac:dyDescent="0.2"/>
    <row r="98" spans="2:14" s="1" customFormat="1" ht="84.95" customHeight="1" x14ac:dyDescent="0.2">
      <c r="B98" s="32" t="s">
        <v>121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86.85" customHeight="1" x14ac:dyDescent="0.2"/>
    <row r="100" spans="2:14" s="1" customFormat="1" ht="17.649999999999999" customHeight="1" x14ac:dyDescent="0.2">
      <c r="J100" s="43" t="s">
        <v>105</v>
      </c>
      <c r="K100" s="43"/>
      <c r="L100" s="43"/>
    </row>
    <row r="101" spans="2:14" s="1" customFormat="1" ht="145.15" customHeight="1" x14ac:dyDescent="0.2"/>
    <row r="102" spans="2:14" s="1" customFormat="1" ht="81.599999999999994" customHeight="1" x14ac:dyDescent="0.2">
      <c r="B102" s="31" t="s">
        <v>122</v>
      </c>
      <c r="C102" s="31"/>
      <c r="D102" s="31"/>
      <c r="E102" s="31"/>
      <c r="F102" s="31"/>
      <c r="G102" s="31"/>
      <c r="H102" s="31"/>
      <c r="I102" s="31"/>
      <c r="J102" s="31"/>
      <c r="K102" s="31"/>
    </row>
  </sheetData>
  <mergeCells count="78">
    <mergeCell ref="B96:N96"/>
    <mergeCell ref="B98:N98"/>
    <mergeCell ref="J100:L100"/>
    <mergeCell ref="B102:K102"/>
    <mergeCell ref="C86:E86"/>
    <mergeCell ref="F86:L86"/>
    <mergeCell ref="B88:N88"/>
    <mergeCell ref="B90:N90"/>
    <mergeCell ref="B92:N92"/>
    <mergeCell ref="B94:N94"/>
    <mergeCell ref="C83:E83"/>
    <mergeCell ref="F83:L83"/>
    <mergeCell ref="C84:E84"/>
    <mergeCell ref="F84:L84"/>
    <mergeCell ref="C85:E85"/>
    <mergeCell ref="F85:L85"/>
    <mergeCell ref="C76:E76"/>
    <mergeCell ref="F76:L76"/>
    <mergeCell ref="B78:N78"/>
    <mergeCell ref="B80:N80"/>
    <mergeCell ref="C82:E82"/>
    <mergeCell ref="F82:L82"/>
    <mergeCell ref="C73:E73"/>
    <mergeCell ref="F73:L73"/>
    <mergeCell ref="C74:E74"/>
    <mergeCell ref="F74:L74"/>
    <mergeCell ref="C75:E75"/>
    <mergeCell ref="F75:L75"/>
    <mergeCell ref="C72:E72"/>
    <mergeCell ref="F72:L72"/>
    <mergeCell ref="L57:M57"/>
    <mergeCell ref="L58:M58"/>
    <mergeCell ref="L59:M59"/>
    <mergeCell ref="L60:M60"/>
    <mergeCell ref="L61:M61"/>
    <mergeCell ref="B63:E63"/>
    <mergeCell ref="F63:M63"/>
    <mergeCell ref="B64:E64"/>
    <mergeCell ref="F64:M64"/>
    <mergeCell ref="B66:N66"/>
    <mergeCell ref="B68:N68"/>
    <mergeCell ref="B70:N70"/>
    <mergeCell ref="L56:M56"/>
    <mergeCell ref="L42:M42"/>
    <mergeCell ref="B44:L44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41:M41"/>
    <mergeCell ref="C20:E20"/>
    <mergeCell ref="C22:E22"/>
    <mergeCell ref="B24:M24"/>
    <mergeCell ref="B26:M26"/>
    <mergeCell ref="B29:L29"/>
    <mergeCell ref="L31:M31"/>
    <mergeCell ref="L32:M32"/>
    <mergeCell ref="B34:L34"/>
    <mergeCell ref="L36:M36"/>
    <mergeCell ref="L37:M37"/>
    <mergeCell ref="B39:L39"/>
    <mergeCell ref="C18:E18"/>
    <mergeCell ref="J2:P2"/>
    <mergeCell ref="B3:E3"/>
    <mergeCell ref="B4:E4"/>
    <mergeCell ref="B5:E5"/>
    <mergeCell ref="B6:E6"/>
    <mergeCell ref="B7:E7"/>
    <mergeCell ref="B8:E8"/>
    <mergeCell ref="B10:E11"/>
    <mergeCell ref="H11:O12"/>
    <mergeCell ref="F14:I14"/>
    <mergeCell ref="C16:E16"/>
  </mergeCells>
  <pageMargins left="0.7" right="0.7" top="0.75" bottom="0.75" header="0.3" footer="0.3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1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202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TEXT(F63,"#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7168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60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114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60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10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9" t="s">
        <v>104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58.5" customHeight="1" x14ac:dyDescent="0.2">
      <c r="B46" s="2" t="s">
        <v>0</v>
      </c>
      <c r="C46" s="14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14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90</v>
      </c>
      <c r="H47" s="11">
        <v>0</v>
      </c>
      <c r="I47" s="13">
        <f>ROUND(G47* H47,2)</f>
        <v>0</v>
      </c>
      <c r="J47" s="5">
        <v>8</v>
      </c>
      <c r="K47" s="13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56.25" customHeight="1" x14ac:dyDescent="0.2">
      <c r="B49" s="2" t="s">
        <v>0</v>
      </c>
      <c r="C49" s="14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14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1800</v>
      </c>
      <c r="H50" s="11">
        <v>0</v>
      </c>
      <c r="I50" s="13">
        <f t="shared" ref="I50:I60" si="0">ROUND(G50* H50,2)</f>
        <v>0</v>
      </c>
      <c r="J50" s="5">
        <v>8</v>
      </c>
      <c r="K50" s="13">
        <f t="shared" ref="K50:K60" si="1">ROUND(I50* J50/100,2)</f>
        <v>0</v>
      </c>
      <c r="L50" s="16">
        <f t="shared" ref="L50:L60" si="2"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1200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19.7" customHeight="1" x14ac:dyDescent="0.2">
      <c r="B53" s="5">
        <v>8</v>
      </c>
      <c r="C53" s="6" t="s">
        <v>60</v>
      </c>
      <c r="D53" s="6" t="s">
        <v>61</v>
      </c>
      <c r="E53" s="7" t="s">
        <v>62</v>
      </c>
      <c r="F53" s="6" t="s">
        <v>28</v>
      </c>
      <c r="G53" s="8">
        <v>3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66</v>
      </c>
      <c r="D54" s="6" t="s">
        <v>67</v>
      </c>
      <c r="E54" s="7" t="s">
        <v>68</v>
      </c>
      <c r="F54" s="6" t="s">
        <v>69</v>
      </c>
      <c r="G54" s="8">
        <v>50</v>
      </c>
      <c r="H54" s="11">
        <v>0</v>
      </c>
      <c r="I54" s="13">
        <f t="shared" si="0"/>
        <v>0</v>
      </c>
      <c r="J54" s="5">
        <v>23</v>
      </c>
      <c r="K54" s="13">
        <f t="shared" si="1"/>
        <v>0</v>
      </c>
      <c r="L54" s="16">
        <f t="shared" si="2"/>
        <v>0</v>
      </c>
      <c r="M54" s="17"/>
    </row>
    <row r="55" spans="2:13" s="1" customFormat="1" ht="28.7" customHeight="1" x14ac:dyDescent="0.2">
      <c r="B55" s="5">
        <v>10</v>
      </c>
      <c r="C55" s="6" t="s">
        <v>70</v>
      </c>
      <c r="D55" s="6" t="s">
        <v>71</v>
      </c>
      <c r="E55" s="7" t="s">
        <v>72</v>
      </c>
      <c r="F55" s="6" t="s">
        <v>73</v>
      </c>
      <c r="G55" s="8">
        <v>5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3" s="1" customFormat="1" ht="19.7" customHeight="1" x14ac:dyDescent="0.2">
      <c r="B56" s="5">
        <v>11</v>
      </c>
      <c r="C56" s="6" t="s">
        <v>74</v>
      </c>
      <c r="D56" s="6" t="s">
        <v>75</v>
      </c>
      <c r="E56" s="7" t="s">
        <v>76</v>
      </c>
      <c r="F56" s="6" t="s">
        <v>73</v>
      </c>
      <c r="G56" s="8">
        <v>30</v>
      </c>
      <c r="H56" s="11">
        <v>0</v>
      </c>
      <c r="I56" s="13">
        <f t="shared" si="0"/>
        <v>0</v>
      </c>
      <c r="J56" s="5">
        <v>8</v>
      </c>
      <c r="K56" s="13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12</v>
      </c>
      <c r="C57" s="6" t="s">
        <v>77</v>
      </c>
      <c r="D57" s="6" t="s">
        <v>78</v>
      </c>
      <c r="E57" s="7" t="s">
        <v>79</v>
      </c>
      <c r="F57" s="6" t="s">
        <v>69</v>
      </c>
      <c r="G57" s="8">
        <v>380</v>
      </c>
      <c r="H57" s="11">
        <v>0</v>
      </c>
      <c r="I57" s="13">
        <f t="shared" si="0"/>
        <v>0</v>
      </c>
      <c r="J57" s="5">
        <v>8</v>
      </c>
      <c r="K57" s="13">
        <f t="shared" si="1"/>
        <v>0</v>
      </c>
      <c r="L57" s="16">
        <f t="shared" si="2"/>
        <v>0</v>
      </c>
      <c r="M57" s="17"/>
    </row>
    <row r="58" spans="2:13" s="1" customFormat="1" ht="19.7" customHeight="1" x14ac:dyDescent="0.2">
      <c r="B58" s="5">
        <v>13</v>
      </c>
      <c r="C58" s="6" t="s">
        <v>80</v>
      </c>
      <c r="D58" s="6" t="s">
        <v>81</v>
      </c>
      <c r="E58" s="7" t="s">
        <v>82</v>
      </c>
      <c r="F58" s="6" t="s">
        <v>69</v>
      </c>
      <c r="G58" s="8">
        <v>10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19.7" customHeight="1" x14ac:dyDescent="0.2">
      <c r="B59" s="5">
        <v>14</v>
      </c>
      <c r="C59" s="6" t="s">
        <v>83</v>
      </c>
      <c r="D59" s="6" t="s">
        <v>84</v>
      </c>
      <c r="E59" s="7" t="s">
        <v>85</v>
      </c>
      <c r="F59" s="6" t="s">
        <v>69</v>
      </c>
      <c r="G59" s="8">
        <v>90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15</v>
      </c>
      <c r="C60" s="6" t="s">
        <v>88</v>
      </c>
      <c r="D60" s="6" t="s">
        <v>89</v>
      </c>
      <c r="E60" s="7" t="s">
        <v>90</v>
      </c>
      <c r="F60" s="6" t="s">
        <v>69</v>
      </c>
      <c r="G60" s="8">
        <v>28</v>
      </c>
      <c r="H60" s="11">
        <v>0</v>
      </c>
      <c r="I60" s="13">
        <f t="shared" si="0"/>
        <v>0</v>
      </c>
      <c r="J60" s="5">
        <v>8</v>
      </c>
      <c r="K60" s="13">
        <f t="shared" si="1"/>
        <v>0</v>
      </c>
      <c r="L60" s="16">
        <f t="shared" si="2"/>
        <v>0</v>
      </c>
      <c r="M60" s="17"/>
    </row>
    <row r="61" spans="2:13" s="1" customFormat="1" ht="55.9" customHeight="1" x14ac:dyDescent="0.2"/>
    <row r="62" spans="2:13" s="1" customFormat="1" ht="21.4" customHeight="1" x14ac:dyDescent="0.2">
      <c r="B62" s="36" t="s">
        <v>93</v>
      </c>
      <c r="C62" s="36"/>
      <c r="D62" s="36"/>
      <c r="E62" s="36"/>
      <c r="F62" s="37">
        <f>ROUND(I32+I37+I42+I47+I50+I51+I52+I53+I54+I55+I56+I57+I58+I59+I60,2)</f>
        <v>0</v>
      </c>
      <c r="G62" s="38"/>
      <c r="H62" s="38"/>
      <c r="I62" s="38"/>
      <c r="J62" s="38"/>
      <c r="K62" s="38"/>
      <c r="L62" s="38"/>
      <c r="M62" s="39"/>
    </row>
    <row r="63" spans="2:13" s="1" customFormat="1" ht="21.4" customHeight="1" x14ac:dyDescent="0.2">
      <c r="B63" s="36" t="s">
        <v>94</v>
      </c>
      <c r="C63" s="36"/>
      <c r="D63" s="36"/>
      <c r="E63" s="36"/>
      <c r="F63" s="40">
        <f>ROUND(L32+L37+L42+L47+L50+L51+L52+L53+L54+L55+L56+L57+L58+L59+L60,2)</f>
        <v>0</v>
      </c>
      <c r="G63" s="41"/>
      <c r="H63" s="41"/>
      <c r="I63" s="41"/>
      <c r="J63" s="41"/>
      <c r="K63" s="41"/>
      <c r="L63" s="41"/>
      <c r="M63" s="42"/>
    </row>
    <row r="64" spans="2:13" s="1" customFormat="1" ht="11.1" customHeight="1" x14ac:dyDescent="0.2"/>
    <row r="65" spans="2:14" s="1" customFormat="1" ht="80.099999999999994" customHeight="1" x14ac:dyDescent="0.2">
      <c r="B65" s="32" t="s">
        <v>112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</row>
    <row r="66" spans="2:14" s="1" customFormat="1" ht="2.65" customHeight="1" x14ac:dyDescent="0.2"/>
    <row r="67" spans="2:14" s="1" customFormat="1" ht="110.1" customHeight="1" x14ac:dyDescent="0.2">
      <c r="B67" s="32" t="s">
        <v>113</v>
      </c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</row>
    <row r="68" spans="2:14" s="1" customFormat="1" ht="5.25" customHeight="1" x14ac:dyDescent="0.2"/>
    <row r="69" spans="2:14" s="1" customFormat="1" ht="110.1" customHeight="1" x14ac:dyDescent="0.2">
      <c r="B69" s="22" t="s">
        <v>212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2:14" s="1" customFormat="1" ht="5.25" customHeight="1" x14ac:dyDescent="0.2"/>
    <row r="71" spans="2:14" s="1" customFormat="1" ht="37.9" customHeight="1" x14ac:dyDescent="0.2">
      <c r="C71" s="34" t="s">
        <v>106</v>
      </c>
      <c r="D71" s="34"/>
      <c r="E71" s="34"/>
      <c r="F71" s="35" t="s">
        <v>107</v>
      </c>
      <c r="G71" s="35"/>
      <c r="H71" s="35"/>
      <c r="I71" s="35"/>
      <c r="J71" s="35"/>
      <c r="K71" s="35"/>
      <c r="L71" s="35"/>
    </row>
    <row r="72" spans="2:14" s="1" customFormat="1" ht="28.7" customHeight="1" x14ac:dyDescent="0.2"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2:14" s="1" customFormat="1" ht="28.7" customHeight="1" x14ac:dyDescent="0.2"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2:14" s="1" customFormat="1" ht="28.7" customHeight="1" x14ac:dyDescent="0.2"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2:14" s="1" customFormat="1" ht="28.7" customHeight="1" x14ac:dyDescent="0.2">
      <c r="C75" s="23"/>
      <c r="D75" s="23"/>
      <c r="E75" s="23"/>
      <c r="F75" s="23"/>
      <c r="G75" s="23"/>
      <c r="H75" s="23"/>
      <c r="I75" s="23"/>
      <c r="J75" s="23"/>
      <c r="K75" s="23"/>
      <c r="L75" s="23"/>
    </row>
    <row r="76" spans="2:14" s="1" customFormat="1" ht="2.65" customHeight="1" x14ac:dyDescent="0.2"/>
    <row r="77" spans="2:14" s="1" customFormat="1" ht="203.1" customHeight="1" x14ac:dyDescent="0.2">
      <c r="B77" s="32" t="s">
        <v>114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2:14" s="1" customFormat="1" ht="2.65" customHeight="1" x14ac:dyDescent="0.2"/>
    <row r="79" spans="2:14" s="1" customFormat="1" ht="36.950000000000003" customHeight="1" x14ac:dyDescent="0.2">
      <c r="B79" s="33" t="s">
        <v>115</v>
      </c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</row>
    <row r="80" spans="2:14" s="1" customFormat="1" ht="2.65" customHeight="1" x14ac:dyDescent="0.2"/>
    <row r="81" spans="2:14" s="1" customFormat="1" ht="37.9" customHeight="1" x14ac:dyDescent="0.2">
      <c r="C81" s="34" t="s">
        <v>108</v>
      </c>
      <c r="D81" s="34"/>
      <c r="E81" s="34"/>
      <c r="F81" s="44" t="s">
        <v>109</v>
      </c>
      <c r="G81" s="44"/>
      <c r="H81" s="44"/>
      <c r="I81" s="44"/>
      <c r="J81" s="44"/>
      <c r="K81" s="44"/>
      <c r="L81" s="44"/>
    </row>
    <row r="82" spans="2:14" s="1" customFormat="1" ht="28.7" customHeight="1" x14ac:dyDescent="0.2"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4" s="1" customFormat="1" ht="28.7" customHeight="1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4" s="1" customFormat="1" ht="28.7" customHeight="1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4" s="1" customFormat="1" ht="28.7" customHeight="1" x14ac:dyDescent="0.2"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2:14" s="1" customFormat="1" ht="2.65" customHeight="1" x14ac:dyDescent="0.2"/>
    <row r="87" spans="2:14" s="1" customFormat="1" ht="159.94999999999999" customHeight="1" x14ac:dyDescent="0.2">
      <c r="B87" s="32" t="s">
        <v>116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2.65" customHeight="1" x14ac:dyDescent="0.2"/>
    <row r="89" spans="2:14" s="1" customFormat="1" ht="54.95" customHeight="1" x14ac:dyDescent="0.2">
      <c r="B89" s="32" t="s">
        <v>117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2:14" s="1" customFormat="1" ht="2.65" customHeight="1" x14ac:dyDescent="0.2"/>
    <row r="91" spans="2:14" s="1" customFormat="1" ht="60" customHeight="1" x14ac:dyDescent="0.2">
      <c r="B91" s="22" t="s">
        <v>118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2:14" s="1" customFormat="1" ht="2.65" customHeight="1" x14ac:dyDescent="0.2"/>
    <row r="93" spans="2:14" s="1" customFormat="1" ht="48" customHeight="1" x14ac:dyDescent="0.2">
      <c r="B93" s="22" t="s">
        <v>119</v>
      </c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2:14" s="1" customFormat="1" ht="2.65" customHeight="1" x14ac:dyDescent="0.2"/>
    <row r="95" spans="2:14" s="1" customFormat="1" ht="125.1" customHeight="1" x14ac:dyDescent="0.2">
      <c r="B95" s="32" t="s">
        <v>120</v>
      </c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</row>
    <row r="96" spans="2:14" s="1" customFormat="1" ht="2.65" customHeight="1" x14ac:dyDescent="0.2"/>
    <row r="97" spans="2:14" s="1" customFormat="1" ht="84.95" customHeight="1" x14ac:dyDescent="0.2">
      <c r="B97" s="32" t="s">
        <v>121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" customFormat="1" ht="86.85" customHeight="1" x14ac:dyDescent="0.2"/>
    <row r="99" spans="2:14" s="1" customFormat="1" ht="17.649999999999999" customHeight="1" x14ac:dyDescent="0.2">
      <c r="J99" s="43" t="s">
        <v>105</v>
      </c>
      <c r="K99" s="43"/>
      <c r="L99" s="43"/>
    </row>
    <row r="100" spans="2:14" s="1" customFormat="1" ht="145.15" customHeight="1" x14ac:dyDescent="0.2"/>
    <row r="101" spans="2:14" s="1" customFormat="1" ht="81.599999999999994" customHeight="1" x14ac:dyDescent="0.2">
      <c r="B101" s="31" t="s">
        <v>122</v>
      </c>
      <c r="C101" s="31"/>
      <c r="D101" s="31"/>
      <c r="E101" s="31"/>
      <c r="F101" s="31"/>
      <c r="G101" s="31"/>
      <c r="H101" s="31"/>
      <c r="I101" s="31"/>
      <c r="J101" s="31"/>
      <c r="K101" s="31"/>
    </row>
  </sheetData>
  <mergeCells count="77">
    <mergeCell ref="B95:N95"/>
    <mergeCell ref="B97:N97"/>
    <mergeCell ref="J99:L99"/>
    <mergeCell ref="B101:K101"/>
    <mergeCell ref="C85:E85"/>
    <mergeCell ref="F85:L85"/>
    <mergeCell ref="B87:N87"/>
    <mergeCell ref="B89:N89"/>
    <mergeCell ref="B91:N91"/>
    <mergeCell ref="B93:N93"/>
    <mergeCell ref="C82:E82"/>
    <mergeCell ref="F82:L82"/>
    <mergeCell ref="C83:E83"/>
    <mergeCell ref="F83:L83"/>
    <mergeCell ref="C84:E84"/>
    <mergeCell ref="F84:L84"/>
    <mergeCell ref="C75:E75"/>
    <mergeCell ref="F75:L75"/>
    <mergeCell ref="B77:N77"/>
    <mergeCell ref="B79:N79"/>
    <mergeCell ref="C81:E81"/>
    <mergeCell ref="F81:L81"/>
    <mergeCell ref="C72:E72"/>
    <mergeCell ref="F72:L72"/>
    <mergeCell ref="C73:E73"/>
    <mergeCell ref="F73:L73"/>
    <mergeCell ref="C74:E74"/>
    <mergeCell ref="F74:L74"/>
    <mergeCell ref="C71:E71"/>
    <mergeCell ref="F71:L71"/>
    <mergeCell ref="L57:M57"/>
    <mergeCell ref="L58:M58"/>
    <mergeCell ref="L59:M59"/>
    <mergeCell ref="L60:M60"/>
    <mergeCell ref="B62:E62"/>
    <mergeCell ref="F62:M62"/>
    <mergeCell ref="B63:E63"/>
    <mergeCell ref="F63:M63"/>
    <mergeCell ref="B65:N65"/>
    <mergeCell ref="B67:N67"/>
    <mergeCell ref="B69:N69"/>
    <mergeCell ref="L56:M56"/>
    <mergeCell ref="L42:M42"/>
    <mergeCell ref="B44:L44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41:M41"/>
    <mergeCell ref="C20:E20"/>
    <mergeCell ref="C22:E22"/>
    <mergeCell ref="B24:M24"/>
    <mergeCell ref="B26:M26"/>
    <mergeCell ref="B29:L29"/>
    <mergeCell ref="L31:M31"/>
    <mergeCell ref="L32:M32"/>
    <mergeCell ref="B34:L34"/>
    <mergeCell ref="L36:M36"/>
    <mergeCell ref="L37:M37"/>
    <mergeCell ref="B39:L39"/>
    <mergeCell ref="C18:E18"/>
    <mergeCell ref="J2:P2"/>
    <mergeCell ref="B3:E3"/>
    <mergeCell ref="B4:E4"/>
    <mergeCell ref="B5:E5"/>
    <mergeCell ref="B6:E6"/>
    <mergeCell ref="B7:E7"/>
    <mergeCell ref="B8:E8"/>
    <mergeCell ref="B10:E11"/>
    <mergeCell ref="H11:O12"/>
    <mergeCell ref="F14:I14"/>
    <mergeCell ref="C16:E16"/>
  </mergeCells>
  <pageMargins left="0.7" right="0.7" top="0.75" bottom="0.75" header="0.3" footer="0.3"/>
  <pageSetup paperSize="9"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0"/>
  <sheetViews>
    <sheetView topLeftCell="B1"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203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4487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66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1587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59.25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113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9" t="s">
        <v>104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58.5" customHeight="1" x14ac:dyDescent="0.2">
      <c r="B46" s="2" t="s">
        <v>0</v>
      </c>
      <c r="C46" s="14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14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160</v>
      </c>
      <c r="H47" s="11">
        <v>0</v>
      </c>
      <c r="I47" s="13">
        <f>ROUND(G47* H47,2)</f>
        <v>0</v>
      </c>
      <c r="J47" s="5">
        <v>8</v>
      </c>
      <c r="K47" s="13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63.75" customHeight="1" x14ac:dyDescent="0.2">
      <c r="B49" s="2" t="s">
        <v>0</v>
      </c>
      <c r="C49" s="14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14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1800</v>
      </c>
      <c r="H50" s="11">
        <v>0</v>
      </c>
      <c r="I50" s="13">
        <f t="shared" ref="I50:I69" si="0">ROUND(G50* H50,2)</f>
        <v>0</v>
      </c>
      <c r="J50" s="5">
        <v>8</v>
      </c>
      <c r="K50" s="13">
        <f t="shared" ref="K50:K69" si="1">ROUND(I50* J50/100,2)</f>
        <v>0</v>
      </c>
      <c r="L50" s="16">
        <f t="shared" ref="L50:L69" si="2"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1200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69.400000000000006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6.2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36</v>
      </c>
      <c r="D54" s="6" t="s">
        <v>37</v>
      </c>
      <c r="E54" s="7" t="s">
        <v>38</v>
      </c>
      <c r="F54" s="6" t="s">
        <v>35</v>
      </c>
      <c r="G54" s="8">
        <v>2.25</v>
      </c>
      <c r="H54" s="11">
        <v>0</v>
      </c>
      <c r="I54" s="13">
        <f t="shared" si="0"/>
        <v>0</v>
      </c>
      <c r="J54" s="5">
        <v>8</v>
      </c>
      <c r="K54" s="13">
        <f t="shared" si="1"/>
        <v>0</v>
      </c>
      <c r="L54" s="16">
        <f t="shared" si="2"/>
        <v>0</v>
      </c>
      <c r="M54" s="17"/>
    </row>
    <row r="55" spans="2:13" s="1" customFormat="1" ht="28.7" customHeight="1" x14ac:dyDescent="0.2">
      <c r="B55" s="5">
        <v>10</v>
      </c>
      <c r="C55" s="6" t="s">
        <v>42</v>
      </c>
      <c r="D55" s="6" t="s">
        <v>43</v>
      </c>
      <c r="E55" s="7" t="s">
        <v>44</v>
      </c>
      <c r="F55" s="6" t="s">
        <v>35</v>
      </c>
      <c r="G55" s="8">
        <v>2.25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3" s="1" customFormat="1" ht="19.7" customHeight="1" x14ac:dyDescent="0.2">
      <c r="B56" s="5">
        <v>11</v>
      </c>
      <c r="C56" s="6" t="s">
        <v>48</v>
      </c>
      <c r="D56" s="6" t="s">
        <v>49</v>
      </c>
      <c r="E56" s="7" t="s">
        <v>50</v>
      </c>
      <c r="F56" s="6" t="s">
        <v>35</v>
      </c>
      <c r="G56" s="8">
        <v>2.25</v>
      </c>
      <c r="H56" s="11">
        <v>0</v>
      </c>
      <c r="I56" s="13">
        <f t="shared" si="0"/>
        <v>0</v>
      </c>
      <c r="J56" s="5">
        <v>8</v>
      </c>
      <c r="K56" s="13">
        <f t="shared" si="1"/>
        <v>0</v>
      </c>
      <c r="L56" s="16">
        <f t="shared" si="2"/>
        <v>0</v>
      </c>
      <c r="M56" s="17"/>
    </row>
    <row r="57" spans="2:13" s="1" customFormat="1" ht="28.7" customHeight="1" x14ac:dyDescent="0.2">
      <c r="B57" s="5">
        <v>12</v>
      </c>
      <c r="C57" s="6" t="s">
        <v>54</v>
      </c>
      <c r="D57" s="6" t="s">
        <v>55</v>
      </c>
      <c r="E57" s="7" t="s">
        <v>56</v>
      </c>
      <c r="F57" s="6" t="s">
        <v>28</v>
      </c>
      <c r="G57" s="8">
        <v>7</v>
      </c>
      <c r="H57" s="11">
        <v>0</v>
      </c>
      <c r="I57" s="13">
        <f t="shared" si="0"/>
        <v>0</v>
      </c>
      <c r="J57" s="5">
        <v>8</v>
      </c>
      <c r="K57" s="13">
        <f t="shared" si="1"/>
        <v>0</v>
      </c>
      <c r="L57" s="16">
        <f t="shared" si="2"/>
        <v>0</v>
      </c>
      <c r="M57" s="17"/>
    </row>
    <row r="58" spans="2:13" s="1" customFormat="1" ht="28.7" customHeight="1" x14ac:dyDescent="0.2">
      <c r="B58" s="5">
        <v>13</v>
      </c>
      <c r="C58" s="6" t="s">
        <v>57</v>
      </c>
      <c r="D58" s="6" t="s">
        <v>58</v>
      </c>
      <c r="E58" s="7" t="s">
        <v>59</v>
      </c>
      <c r="F58" s="6" t="s">
        <v>28</v>
      </c>
      <c r="G58" s="8">
        <v>1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19.7" customHeight="1" x14ac:dyDescent="0.2">
      <c r="B59" s="5">
        <v>14</v>
      </c>
      <c r="C59" s="6" t="s">
        <v>60</v>
      </c>
      <c r="D59" s="6" t="s">
        <v>61</v>
      </c>
      <c r="E59" s="7" t="s">
        <v>62</v>
      </c>
      <c r="F59" s="6" t="s">
        <v>28</v>
      </c>
      <c r="G59" s="8">
        <v>11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28.7" customHeight="1" x14ac:dyDescent="0.2">
      <c r="B60" s="5">
        <v>15</v>
      </c>
      <c r="C60" s="6" t="s">
        <v>63</v>
      </c>
      <c r="D60" s="6" t="s">
        <v>64</v>
      </c>
      <c r="E60" s="7" t="s">
        <v>65</v>
      </c>
      <c r="F60" s="6" t="s">
        <v>28</v>
      </c>
      <c r="G60" s="8">
        <v>18.7</v>
      </c>
      <c r="H60" s="11">
        <v>0</v>
      </c>
      <c r="I60" s="13">
        <f t="shared" si="0"/>
        <v>0</v>
      </c>
      <c r="J60" s="5">
        <v>8</v>
      </c>
      <c r="K60" s="13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16</v>
      </c>
      <c r="C61" s="6" t="s">
        <v>66</v>
      </c>
      <c r="D61" s="6" t="s">
        <v>67</v>
      </c>
      <c r="E61" s="7" t="s">
        <v>68</v>
      </c>
      <c r="F61" s="6" t="s">
        <v>69</v>
      </c>
      <c r="G61" s="8">
        <v>50</v>
      </c>
      <c r="H61" s="11">
        <v>0</v>
      </c>
      <c r="I61" s="13">
        <f t="shared" si="0"/>
        <v>0</v>
      </c>
      <c r="J61" s="5">
        <v>23</v>
      </c>
      <c r="K61" s="13">
        <f t="shared" si="1"/>
        <v>0</v>
      </c>
      <c r="L61" s="16">
        <f t="shared" si="2"/>
        <v>0</v>
      </c>
      <c r="M61" s="17"/>
    </row>
    <row r="62" spans="2:13" s="1" customFormat="1" ht="28.7" customHeight="1" x14ac:dyDescent="0.2">
      <c r="B62" s="5">
        <v>17</v>
      </c>
      <c r="C62" s="6" t="s">
        <v>70</v>
      </c>
      <c r="D62" s="6" t="s">
        <v>71</v>
      </c>
      <c r="E62" s="7" t="s">
        <v>72</v>
      </c>
      <c r="F62" s="6" t="s">
        <v>73</v>
      </c>
      <c r="G62" s="8">
        <v>5</v>
      </c>
      <c r="H62" s="11">
        <v>0</v>
      </c>
      <c r="I62" s="13">
        <f t="shared" si="0"/>
        <v>0</v>
      </c>
      <c r="J62" s="5">
        <v>8</v>
      </c>
      <c r="K62" s="13">
        <f t="shared" si="1"/>
        <v>0</v>
      </c>
      <c r="L62" s="16">
        <f t="shared" si="2"/>
        <v>0</v>
      </c>
      <c r="M62" s="17"/>
    </row>
    <row r="63" spans="2:13" s="1" customFormat="1" ht="19.7" customHeight="1" x14ac:dyDescent="0.2">
      <c r="B63" s="5">
        <v>18</v>
      </c>
      <c r="C63" s="6" t="s">
        <v>74</v>
      </c>
      <c r="D63" s="6" t="s">
        <v>75</v>
      </c>
      <c r="E63" s="7" t="s">
        <v>76</v>
      </c>
      <c r="F63" s="6" t="s">
        <v>73</v>
      </c>
      <c r="G63" s="8">
        <v>40</v>
      </c>
      <c r="H63" s="11">
        <v>0</v>
      </c>
      <c r="I63" s="13">
        <f t="shared" si="0"/>
        <v>0</v>
      </c>
      <c r="J63" s="5">
        <v>8</v>
      </c>
      <c r="K63" s="13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19</v>
      </c>
      <c r="C64" s="6" t="s">
        <v>77</v>
      </c>
      <c r="D64" s="6" t="s">
        <v>78</v>
      </c>
      <c r="E64" s="7" t="s">
        <v>79</v>
      </c>
      <c r="F64" s="6" t="s">
        <v>69</v>
      </c>
      <c r="G64" s="8">
        <v>225</v>
      </c>
      <c r="H64" s="11">
        <v>0</v>
      </c>
      <c r="I64" s="13">
        <f t="shared" si="0"/>
        <v>0</v>
      </c>
      <c r="J64" s="5">
        <v>8</v>
      </c>
      <c r="K64" s="13">
        <f t="shared" si="1"/>
        <v>0</v>
      </c>
      <c r="L64" s="16">
        <f t="shared" si="2"/>
        <v>0</v>
      </c>
      <c r="M64" s="17"/>
    </row>
    <row r="65" spans="2:14" s="1" customFormat="1" ht="19.7" customHeight="1" x14ac:dyDescent="0.2">
      <c r="B65" s="5">
        <v>20</v>
      </c>
      <c r="C65" s="6" t="s">
        <v>80</v>
      </c>
      <c r="D65" s="6" t="s">
        <v>81</v>
      </c>
      <c r="E65" s="7" t="s">
        <v>82</v>
      </c>
      <c r="F65" s="6" t="s">
        <v>69</v>
      </c>
      <c r="G65" s="8">
        <v>10</v>
      </c>
      <c r="H65" s="11">
        <v>0</v>
      </c>
      <c r="I65" s="13">
        <f t="shared" si="0"/>
        <v>0</v>
      </c>
      <c r="J65" s="5">
        <v>8</v>
      </c>
      <c r="K65" s="13">
        <f t="shared" si="1"/>
        <v>0</v>
      </c>
      <c r="L65" s="16">
        <f t="shared" si="2"/>
        <v>0</v>
      </c>
      <c r="M65" s="17"/>
    </row>
    <row r="66" spans="2:14" s="1" customFormat="1" ht="19.7" customHeight="1" x14ac:dyDescent="0.2">
      <c r="B66" s="5">
        <v>21</v>
      </c>
      <c r="C66" s="6" t="s">
        <v>83</v>
      </c>
      <c r="D66" s="6" t="s">
        <v>84</v>
      </c>
      <c r="E66" s="7" t="s">
        <v>85</v>
      </c>
      <c r="F66" s="6" t="s">
        <v>69</v>
      </c>
      <c r="G66" s="8">
        <v>40</v>
      </c>
      <c r="H66" s="11">
        <v>0</v>
      </c>
      <c r="I66" s="13">
        <f t="shared" si="0"/>
        <v>0</v>
      </c>
      <c r="J66" s="5">
        <v>8</v>
      </c>
      <c r="K66" s="13">
        <f t="shared" si="1"/>
        <v>0</v>
      </c>
      <c r="L66" s="16">
        <f t="shared" si="2"/>
        <v>0</v>
      </c>
      <c r="M66" s="17"/>
    </row>
    <row r="67" spans="2:14" s="1" customFormat="1" ht="19.7" customHeight="1" x14ac:dyDescent="0.2">
      <c r="B67" s="5">
        <v>22</v>
      </c>
      <c r="C67" s="6" t="s">
        <v>86</v>
      </c>
      <c r="D67" s="6" t="s">
        <v>87</v>
      </c>
      <c r="E67" s="7" t="s">
        <v>85</v>
      </c>
      <c r="F67" s="6" t="s">
        <v>69</v>
      </c>
      <c r="G67" s="8">
        <v>10</v>
      </c>
      <c r="H67" s="11">
        <v>0</v>
      </c>
      <c r="I67" s="13">
        <f t="shared" si="0"/>
        <v>0</v>
      </c>
      <c r="J67" s="5">
        <v>23</v>
      </c>
      <c r="K67" s="13">
        <f t="shared" si="1"/>
        <v>0</v>
      </c>
      <c r="L67" s="16">
        <f t="shared" si="2"/>
        <v>0</v>
      </c>
      <c r="M67" s="17"/>
    </row>
    <row r="68" spans="2:14" s="1" customFormat="1" ht="19.7" customHeight="1" x14ac:dyDescent="0.2">
      <c r="B68" s="5">
        <v>23</v>
      </c>
      <c r="C68" s="6" t="s">
        <v>88</v>
      </c>
      <c r="D68" s="6" t="s">
        <v>89</v>
      </c>
      <c r="E68" s="7" t="s">
        <v>90</v>
      </c>
      <c r="F68" s="6" t="s">
        <v>69</v>
      </c>
      <c r="G68" s="8">
        <v>28</v>
      </c>
      <c r="H68" s="11">
        <v>0</v>
      </c>
      <c r="I68" s="13">
        <f t="shared" si="0"/>
        <v>0</v>
      </c>
      <c r="J68" s="5">
        <v>8</v>
      </c>
      <c r="K68" s="13">
        <f t="shared" si="1"/>
        <v>0</v>
      </c>
      <c r="L68" s="16">
        <f t="shared" si="2"/>
        <v>0</v>
      </c>
      <c r="M68" s="17"/>
    </row>
    <row r="69" spans="2:14" s="1" customFormat="1" ht="19.7" customHeight="1" x14ac:dyDescent="0.2">
      <c r="B69" s="5">
        <v>24</v>
      </c>
      <c r="C69" s="6" t="s">
        <v>91</v>
      </c>
      <c r="D69" s="6" t="s">
        <v>92</v>
      </c>
      <c r="E69" s="7" t="s">
        <v>90</v>
      </c>
      <c r="F69" s="6" t="s">
        <v>69</v>
      </c>
      <c r="G69" s="8">
        <v>2</v>
      </c>
      <c r="H69" s="11">
        <v>0</v>
      </c>
      <c r="I69" s="13">
        <f t="shared" si="0"/>
        <v>0</v>
      </c>
      <c r="J69" s="5">
        <v>23</v>
      </c>
      <c r="K69" s="13">
        <f t="shared" si="1"/>
        <v>0</v>
      </c>
      <c r="L69" s="16">
        <f t="shared" si="2"/>
        <v>0</v>
      </c>
      <c r="M69" s="17"/>
    </row>
    <row r="70" spans="2:14" s="1" customFormat="1" ht="55.9" customHeight="1" x14ac:dyDescent="0.2"/>
    <row r="71" spans="2:14" s="1" customFormat="1" ht="21.4" customHeight="1" x14ac:dyDescent="0.2">
      <c r="B71" s="36" t="s">
        <v>93</v>
      </c>
      <c r="C71" s="36"/>
      <c r="D71" s="36"/>
      <c r="E71" s="36"/>
      <c r="F71" s="37">
        <f>ROUND(I32+I37+I42+I47+I50+I51+I52+I53+I54+I55+I56+I57+I58+I59+I60+I61+I62+I63+I64+I65+I66+I67+I68+I69,2)</f>
        <v>0</v>
      </c>
      <c r="G71" s="38"/>
      <c r="H71" s="38"/>
      <c r="I71" s="38"/>
      <c r="J71" s="38"/>
      <c r="K71" s="38"/>
      <c r="L71" s="38"/>
      <c r="M71" s="39"/>
    </row>
    <row r="72" spans="2:14" s="1" customFormat="1" ht="21.4" customHeight="1" x14ac:dyDescent="0.2">
      <c r="B72" s="36" t="s">
        <v>94</v>
      </c>
      <c r="C72" s="36"/>
      <c r="D72" s="36"/>
      <c r="E72" s="36"/>
      <c r="F72" s="40">
        <f>ROUND(L32+L37+L42+L47+L50+L51+L52+L53+L54+L55+L56+L57+L58+L59+L60+L61+L62+L63+L64+L65+L66+L67+L68+L69,2)</f>
        <v>0</v>
      </c>
      <c r="G72" s="41"/>
      <c r="H72" s="41"/>
      <c r="I72" s="41"/>
      <c r="J72" s="41"/>
      <c r="K72" s="41"/>
      <c r="L72" s="41"/>
      <c r="M72" s="42"/>
    </row>
    <row r="73" spans="2:14" s="1" customFormat="1" ht="11.1" customHeight="1" x14ac:dyDescent="0.2"/>
    <row r="74" spans="2:14" s="1" customFormat="1" ht="80.099999999999994" customHeight="1" x14ac:dyDescent="0.2">
      <c r="B74" s="32" t="s">
        <v>112</v>
      </c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</row>
    <row r="75" spans="2:14" s="1" customFormat="1" ht="2.65" customHeight="1" x14ac:dyDescent="0.2"/>
    <row r="76" spans="2:14" s="1" customFormat="1" ht="110.1" customHeight="1" x14ac:dyDescent="0.2">
      <c r="B76" s="32" t="s">
        <v>113</v>
      </c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</row>
    <row r="77" spans="2:14" s="1" customFormat="1" ht="5.25" customHeight="1" x14ac:dyDescent="0.2"/>
    <row r="78" spans="2:14" s="1" customFormat="1" ht="110.1" customHeight="1" x14ac:dyDescent="0.2">
      <c r="B78" s="22" t="s">
        <v>212</v>
      </c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</row>
    <row r="79" spans="2:14" s="1" customFormat="1" ht="5.25" customHeight="1" x14ac:dyDescent="0.2"/>
    <row r="80" spans="2:14" s="1" customFormat="1" ht="37.9" customHeight="1" x14ac:dyDescent="0.2">
      <c r="C80" s="34" t="s">
        <v>106</v>
      </c>
      <c r="D80" s="34"/>
      <c r="E80" s="34"/>
      <c r="F80" s="35" t="s">
        <v>107</v>
      </c>
      <c r="G80" s="35"/>
      <c r="H80" s="35"/>
      <c r="I80" s="35"/>
      <c r="J80" s="35"/>
      <c r="K80" s="35"/>
      <c r="L80" s="35"/>
    </row>
    <row r="81" spans="2:14" s="1" customFormat="1" ht="28.7" customHeight="1" x14ac:dyDescent="0.2">
      <c r="C81" s="23"/>
      <c r="D81" s="23"/>
      <c r="E81" s="23"/>
      <c r="F81" s="23"/>
      <c r="G81" s="23"/>
      <c r="H81" s="23"/>
      <c r="I81" s="23"/>
      <c r="J81" s="23"/>
      <c r="K81" s="23"/>
      <c r="L81" s="23"/>
    </row>
    <row r="82" spans="2:14" s="1" customFormat="1" ht="28.7" customHeight="1" x14ac:dyDescent="0.2"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4" s="1" customFormat="1" ht="28.7" customHeight="1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4" s="1" customFormat="1" ht="28.7" customHeight="1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4" s="1" customFormat="1" ht="2.65" customHeight="1" x14ac:dyDescent="0.2"/>
    <row r="86" spans="2:14" s="1" customFormat="1" ht="203.1" customHeight="1" x14ac:dyDescent="0.2">
      <c r="B86" s="32" t="s">
        <v>114</v>
      </c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</row>
    <row r="87" spans="2:14" s="1" customFormat="1" ht="2.65" customHeight="1" x14ac:dyDescent="0.2"/>
    <row r="88" spans="2:14" s="1" customFormat="1" ht="36.950000000000003" customHeight="1" x14ac:dyDescent="0.2">
      <c r="B88" s="33" t="s">
        <v>115</v>
      </c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</row>
    <row r="89" spans="2:14" s="1" customFormat="1" ht="2.65" customHeight="1" x14ac:dyDescent="0.2"/>
    <row r="90" spans="2:14" s="1" customFormat="1" ht="37.9" customHeight="1" x14ac:dyDescent="0.2">
      <c r="C90" s="34" t="s">
        <v>108</v>
      </c>
      <c r="D90" s="34"/>
      <c r="E90" s="34"/>
      <c r="F90" s="44" t="s">
        <v>109</v>
      </c>
      <c r="G90" s="44"/>
      <c r="H90" s="44"/>
      <c r="I90" s="44"/>
      <c r="J90" s="44"/>
      <c r="K90" s="44"/>
      <c r="L90" s="44"/>
    </row>
    <row r="91" spans="2:14" s="1" customFormat="1" ht="28.7" customHeight="1" x14ac:dyDescent="0.2"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2:14" s="1" customFormat="1" ht="28.7" customHeight="1" x14ac:dyDescent="0.2"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4" s="1" customFormat="1" ht="28.7" customHeight="1" x14ac:dyDescent="0.2"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4" s="1" customFormat="1" ht="28.7" customHeight="1" x14ac:dyDescent="0.2"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4" s="1" customFormat="1" ht="2.65" customHeight="1" x14ac:dyDescent="0.2"/>
    <row r="96" spans="2:14" s="1" customFormat="1" ht="159.94999999999999" customHeight="1" x14ac:dyDescent="0.2">
      <c r="B96" s="32" t="s">
        <v>116</v>
      </c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</row>
    <row r="97" spans="2:14" s="1" customFormat="1" ht="2.65" customHeight="1" x14ac:dyDescent="0.2"/>
    <row r="98" spans="2:14" s="1" customFormat="1" ht="54.95" customHeight="1" x14ac:dyDescent="0.2">
      <c r="B98" s="32" t="s">
        <v>117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</row>
    <row r="99" spans="2:14" s="1" customFormat="1" ht="2.65" customHeight="1" x14ac:dyDescent="0.2"/>
    <row r="100" spans="2:14" s="1" customFormat="1" ht="60" customHeight="1" x14ac:dyDescent="0.2">
      <c r="B100" s="22" t="s">
        <v>118</v>
      </c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 s="1" customFormat="1" ht="2.65" customHeight="1" x14ac:dyDescent="0.2"/>
    <row r="102" spans="2:14" s="1" customFormat="1" ht="48" customHeight="1" x14ac:dyDescent="0.2">
      <c r="B102" s="22" t="s">
        <v>119</v>
      </c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 s="1" customFormat="1" ht="2.65" customHeight="1" x14ac:dyDescent="0.2"/>
    <row r="104" spans="2:14" s="1" customFormat="1" ht="125.1" customHeight="1" x14ac:dyDescent="0.2">
      <c r="B104" s="32" t="s">
        <v>120</v>
      </c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</row>
    <row r="105" spans="2:14" s="1" customFormat="1" ht="2.65" customHeight="1" x14ac:dyDescent="0.2"/>
    <row r="106" spans="2:14" s="1" customFormat="1" ht="84.95" customHeight="1" x14ac:dyDescent="0.2">
      <c r="B106" s="32" t="s">
        <v>121</v>
      </c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</row>
    <row r="107" spans="2:14" s="1" customFormat="1" ht="86.85" customHeight="1" x14ac:dyDescent="0.2"/>
    <row r="108" spans="2:14" s="1" customFormat="1" ht="17.649999999999999" customHeight="1" x14ac:dyDescent="0.2">
      <c r="J108" s="43" t="s">
        <v>105</v>
      </c>
      <c r="K108" s="43"/>
      <c r="L108" s="43"/>
    </row>
    <row r="109" spans="2:14" s="1" customFormat="1" ht="145.15" customHeight="1" x14ac:dyDescent="0.2"/>
    <row r="110" spans="2:14" s="1" customFormat="1" ht="81.599999999999994" customHeight="1" x14ac:dyDescent="0.2">
      <c r="B110" s="31" t="s">
        <v>122</v>
      </c>
      <c r="C110" s="31"/>
      <c r="D110" s="31"/>
      <c r="E110" s="31"/>
      <c r="F110" s="31"/>
      <c r="G110" s="31"/>
      <c r="H110" s="31"/>
      <c r="I110" s="31"/>
      <c r="J110" s="31"/>
      <c r="K110" s="31"/>
    </row>
  </sheetData>
  <mergeCells count="86">
    <mergeCell ref="J108:L108"/>
    <mergeCell ref="B110:K110"/>
    <mergeCell ref="B96:N96"/>
    <mergeCell ref="B98:N98"/>
    <mergeCell ref="B100:N100"/>
    <mergeCell ref="B102:N102"/>
    <mergeCell ref="B104:N104"/>
    <mergeCell ref="B106:N106"/>
    <mergeCell ref="C92:E92"/>
    <mergeCell ref="F92:L92"/>
    <mergeCell ref="C93:E93"/>
    <mergeCell ref="F93:L93"/>
    <mergeCell ref="C94:E94"/>
    <mergeCell ref="F94:L94"/>
    <mergeCell ref="B86:N86"/>
    <mergeCell ref="B88:N88"/>
    <mergeCell ref="C90:E90"/>
    <mergeCell ref="F90:L90"/>
    <mergeCell ref="C91:E91"/>
    <mergeCell ref="F91:L91"/>
    <mergeCell ref="C82:E82"/>
    <mergeCell ref="F82:L82"/>
    <mergeCell ref="C83:E83"/>
    <mergeCell ref="F83:L83"/>
    <mergeCell ref="C84:E84"/>
    <mergeCell ref="F84:L84"/>
    <mergeCell ref="B76:N76"/>
    <mergeCell ref="B78:N78"/>
    <mergeCell ref="C80:E80"/>
    <mergeCell ref="F80:L80"/>
    <mergeCell ref="C81:E81"/>
    <mergeCell ref="F81:L81"/>
    <mergeCell ref="B74:N74"/>
    <mergeCell ref="L63:M63"/>
    <mergeCell ref="L64:M64"/>
    <mergeCell ref="L65:M65"/>
    <mergeCell ref="L66:M66"/>
    <mergeCell ref="L67:M67"/>
    <mergeCell ref="L68:M68"/>
    <mergeCell ref="L69:M69"/>
    <mergeCell ref="B71:E71"/>
    <mergeCell ref="F71:M71"/>
    <mergeCell ref="B72:E72"/>
    <mergeCell ref="F72:M72"/>
    <mergeCell ref="L62:M62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50:M50"/>
    <mergeCell ref="L32:M32"/>
    <mergeCell ref="B34:L34"/>
    <mergeCell ref="L36:M36"/>
    <mergeCell ref="L37:M37"/>
    <mergeCell ref="B39:L39"/>
    <mergeCell ref="L41:M41"/>
    <mergeCell ref="L42:M42"/>
    <mergeCell ref="B44:L44"/>
    <mergeCell ref="L46:M46"/>
    <mergeCell ref="L47:M47"/>
    <mergeCell ref="L49:M49"/>
    <mergeCell ref="L31:M31"/>
    <mergeCell ref="B8:E8"/>
    <mergeCell ref="B10:E11"/>
    <mergeCell ref="H11:O12"/>
    <mergeCell ref="F14:I14"/>
    <mergeCell ref="C16:E16"/>
    <mergeCell ref="C18:E18"/>
    <mergeCell ref="C20:E20"/>
    <mergeCell ref="C22:E22"/>
    <mergeCell ref="B24:M24"/>
    <mergeCell ref="B26:M26"/>
    <mergeCell ref="B29:L29"/>
    <mergeCell ref="B7:E7"/>
    <mergeCell ref="J2:P2"/>
    <mergeCell ref="B3:E3"/>
    <mergeCell ref="B4:E4"/>
    <mergeCell ref="B5:E5"/>
    <mergeCell ref="B6:E6"/>
  </mergeCells>
  <pageMargins left="0.7" right="0.7" top="0.75" bottom="0.75" header="0.3" footer="0.3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11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204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TEXT(F73,"#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66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6620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69.75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172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67.5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77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9" t="s">
        <v>104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67.5" customHeight="1" x14ac:dyDescent="0.2">
      <c r="B46" s="2" t="s">
        <v>0</v>
      </c>
      <c r="C46" s="14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14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182</v>
      </c>
      <c r="H47" s="11">
        <v>0</v>
      </c>
      <c r="I47" s="13">
        <f>ROUND(G47* H47,2)</f>
        <v>0</v>
      </c>
      <c r="J47" s="5">
        <v>8</v>
      </c>
      <c r="K47" s="13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66" customHeight="1" x14ac:dyDescent="0.2">
      <c r="B49" s="2" t="s">
        <v>0</v>
      </c>
      <c r="C49" s="14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14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1800</v>
      </c>
      <c r="H50" s="11">
        <v>0</v>
      </c>
      <c r="I50" s="13">
        <f t="shared" ref="I50:I70" si="0">ROUND(G50* H50,2)</f>
        <v>0</v>
      </c>
      <c r="J50" s="5">
        <v>8</v>
      </c>
      <c r="K50" s="13">
        <f t="shared" ref="K50:K70" si="1">ROUND(I50* J50/100,2)</f>
        <v>0</v>
      </c>
      <c r="L50" s="16">
        <f t="shared" ref="L50:L70" si="2"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1200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69.400000000000006" customHeight="1" x14ac:dyDescent="0.2">
      <c r="B53" s="5">
        <v>8</v>
      </c>
      <c r="C53" s="6" t="s">
        <v>25</v>
      </c>
      <c r="D53" s="6" t="s">
        <v>26</v>
      </c>
      <c r="E53" s="9" t="s">
        <v>27</v>
      </c>
      <c r="F53" s="6" t="s">
        <v>28</v>
      </c>
      <c r="G53" s="8">
        <v>1.3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39</v>
      </c>
      <c r="D54" s="6" t="s">
        <v>40</v>
      </c>
      <c r="E54" s="7" t="s">
        <v>41</v>
      </c>
      <c r="F54" s="6" t="s">
        <v>35</v>
      </c>
      <c r="G54" s="8">
        <v>5.4</v>
      </c>
      <c r="H54" s="11">
        <v>0</v>
      </c>
      <c r="I54" s="13">
        <f t="shared" si="0"/>
        <v>0</v>
      </c>
      <c r="J54" s="5">
        <v>8</v>
      </c>
      <c r="K54" s="13">
        <f t="shared" si="1"/>
        <v>0</v>
      </c>
      <c r="L54" s="16">
        <f t="shared" si="2"/>
        <v>0</v>
      </c>
      <c r="M54" s="17"/>
    </row>
    <row r="55" spans="2:13" s="1" customFormat="1" ht="19.7" customHeight="1" x14ac:dyDescent="0.2">
      <c r="B55" s="5">
        <v>10</v>
      </c>
      <c r="C55" s="6" t="s">
        <v>45</v>
      </c>
      <c r="D55" s="6" t="s">
        <v>46</v>
      </c>
      <c r="E55" s="7" t="s">
        <v>47</v>
      </c>
      <c r="F55" s="6" t="s">
        <v>35</v>
      </c>
      <c r="G55" s="8">
        <v>0.6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3" s="1" customFormat="1" ht="19.7" customHeight="1" x14ac:dyDescent="0.2">
      <c r="B56" s="5">
        <v>11</v>
      </c>
      <c r="C56" s="6" t="s">
        <v>48</v>
      </c>
      <c r="D56" s="6" t="s">
        <v>49</v>
      </c>
      <c r="E56" s="7" t="s">
        <v>50</v>
      </c>
      <c r="F56" s="6" t="s">
        <v>35</v>
      </c>
      <c r="G56" s="8">
        <v>6</v>
      </c>
      <c r="H56" s="11">
        <v>0</v>
      </c>
      <c r="I56" s="13">
        <f t="shared" si="0"/>
        <v>0</v>
      </c>
      <c r="J56" s="5">
        <v>8</v>
      </c>
      <c r="K56" s="13">
        <f t="shared" si="1"/>
        <v>0</v>
      </c>
      <c r="L56" s="16">
        <f t="shared" si="2"/>
        <v>0</v>
      </c>
      <c r="M56" s="17"/>
    </row>
    <row r="57" spans="2:13" s="1" customFormat="1" ht="28.7" customHeight="1" x14ac:dyDescent="0.2">
      <c r="B57" s="5">
        <v>12</v>
      </c>
      <c r="C57" s="6" t="s">
        <v>51</v>
      </c>
      <c r="D57" s="6" t="s">
        <v>52</v>
      </c>
      <c r="E57" s="7" t="s">
        <v>53</v>
      </c>
      <c r="F57" s="6" t="s">
        <v>28</v>
      </c>
      <c r="G57" s="8">
        <v>1</v>
      </c>
      <c r="H57" s="11">
        <v>0</v>
      </c>
      <c r="I57" s="13">
        <f t="shared" si="0"/>
        <v>0</v>
      </c>
      <c r="J57" s="5">
        <v>8</v>
      </c>
      <c r="K57" s="13">
        <f t="shared" si="1"/>
        <v>0</v>
      </c>
      <c r="L57" s="16">
        <f t="shared" si="2"/>
        <v>0</v>
      </c>
      <c r="M57" s="17"/>
    </row>
    <row r="58" spans="2:13" s="1" customFormat="1" ht="28.7" customHeight="1" x14ac:dyDescent="0.2">
      <c r="B58" s="5">
        <v>13</v>
      </c>
      <c r="C58" s="6" t="s">
        <v>54</v>
      </c>
      <c r="D58" s="6" t="s">
        <v>55</v>
      </c>
      <c r="E58" s="7" t="s">
        <v>56</v>
      </c>
      <c r="F58" s="6" t="s">
        <v>28</v>
      </c>
      <c r="G58" s="8">
        <v>2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28.7" customHeight="1" x14ac:dyDescent="0.2">
      <c r="B59" s="5">
        <v>14</v>
      </c>
      <c r="C59" s="6" t="s">
        <v>57</v>
      </c>
      <c r="D59" s="6" t="s">
        <v>58</v>
      </c>
      <c r="E59" s="7" t="s">
        <v>59</v>
      </c>
      <c r="F59" s="6" t="s">
        <v>28</v>
      </c>
      <c r="G59" s="8">
        <v>1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15</v>
      </c>
      <c r="C60" s="6" t="s">
        <v>60</v>
      </c>
      <c r="D60" s="6" t="s">
        <v>61</v>
      </c>
      <c r="E60" s="7" t="s">
        <v>62</v>
      </c>
      <c r="F60" s="6" t="s">
        <v>28</v>
      </c>
      <c r="G60" s="8">
        <v>11.9</v>
      </c>
      <c r="H60" s="11">
        <v>0</v>
      </c>
      <c r="I60" s="13">
        <f t="shared" si="0"/>
        <v>0</v>
      </c>
      <c r="J60" s="5">
        <v>8</v>
      </c>
      <c r="K60" s="13">
        <f t="shared" si="1"/>
        <v>0</v>
      </c>
      <c r="L60" s="16">
        <f t="shared" si="2"/>
        <v>0</v>
      </c>
      <c r="M60" s="17"/>
    </row>
    <row r="61" spans="2:13" s="1" customFormat="1" ht="28.7" customHeight="1" x14ac:dyDescent="0.2">
      <c r="B61" s="5">
        <v>16</v>
      </c>
      <c r="C61" s="6" t="s">
        <v>63</v>
      </c>
      <c r="D61" s="6" t="s">
        <v>64</v>
      </c>
      <c r="E61" s="7" t="s">
        <v>65</v>
      </c>
      <c r="F61" s="6" t="s">
        <v>28</v>
      </c>
      <c r="G61" s="8">
        <v>4.5999999999999996</v>
      </c>
      <c r="H61" s="11">
        <v>0</v>
      </c>
      <c r="I61" s="13">
        <f t="shared" si="0"/>
        <v>0</v>
      </c>
      <c r="J61" s="5">
        <v>8</v>
      </c>
      <c r="K61" s="13">
        <f t="shared" si="1"/>
        <v>0</v>
      </c>
      <c r="L61" s="16">
        <f t="shared" si="2"/>
        <v>0</v>
      </c>
      <c r="M61" s="17"/>
    </row>
    <row r="62" spans="2:13" s="1" customFormat="1" ht="28.7" customHeight="1" x14ac:dyDescent="0.2">
      <c r="B62" s="5">
        <v>17</v>
      </c>
      <c r="C62" s="6" t="s">
        <v>126</v>
      </c>
      <c r="D62" s="6" t="s">
        <v>127</v>
      </c>
      <c r="E62" s="7" t="s">
        <v>128</v>
      </c>
      <c r="F62" s="6" t="s">
        <v>129</v>
      </c>
      <c r="G62" s="8">
        <v>2</v>
      </c>
      <c r="H62" s="11">
        <v>0</v>
      </c>
      <c r="I62" s="13">
        <f t="shared" si="0"/>
        <v>0</v>
      </c>
      <c r="J62" s="5">
        <v>23</v>
      </c>
      <c r="K62" s="13">
        <f t="shared" si="1"/>
        <v>0</v>
      </c>
      <c r="L62" s="16">
        <f t="shared" si="2"/>
        <v>0</v>
      </c>
      <c r="M62" s="17"/>
    </row>
    <row r="63" spans="2:13" s="1" customFormat="1" ht="19.7" customHeight="1" x14ac:dyDescent="0.2">
      <c r="B63" s="5">
        <v>18</v>
      </c>
      <c r="C63" s="6" t="s">
        <v>66</v>
      </c>
      <c r="D63" s="6" t="s">
        <v>67</v>
      </c>
      <c r="E63" s="7" t="s">
        <v>68</v>
      </c>
      <c r="F63" s="6" t="s">
        <v>69</v>
      </c>
      <c r="G63" s="8">
        <v>200</v>
      </c>
      <c r="H63" s="11">
        <v>0</v>
      </c>
      <c r="I63" s="13">
        <f t="shared" si="0"/>
        <v>0</v>
      </c>
      <c r="J63" s="5">
        <v>23</v>
      </c>
      <c r="K63" s="13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19</v>
      </c>
      <c r="C64" s="6" t="s">
        <v>74</v>
      </c>
      <c r="D64" s="6" t="s">
        <v>75</v>
      </c>
      <c r="E64" s="7" t="s">
        <v>76</v>
      </c>
      <c r="F64" s="6" t="s">
        <v>73</v>
      </c>
      <c r="G64" s="8">
        <v>20</v>
      </c>
      <c r="H64" s="11">
        <v>0</v>
      </c>
      <c r="I64" s="13">
        <f t="shared" si="0"/>
        <v>0</v>
      </c>
      <c r="J64" s="5">
        <v>8</v>
      </c>
      <c r="K64" s="13">
        <f t="shared" si="1"/>
        <v>0</v>
      </c>
      <c r="L64" s="16">
        <f t="shared" si="2"/>
        <v>0</v>
      </c>
      <c r="M64" s="17"/>
    </row>
    <row r="65" spans="2:14" s="1" customFormat="1" ht="19.7" customHeight="1" x14ac:dyDescent="0.2">
      <c r="B65" s="5">
        <v>20</v>
      </c>
      <c r="C65" s="6" t="s">
        <v>77</v>
      </c>
      <c r="D65" s="6" t="s">
        <v>78</v>
      </c>
      <c r="E65" s="7" t="s">
        <v>79</v>
      </c>
      <c r="F65" s="6" t="s">
        <v>69</v>
      </c>
      <c r="G65" s="8">
        <v>163</v>
      </c>
      <c r="H65" s="11">
        <v>0</v>
      </c>
      <c r="I65" s="13">
        <f t="shared" si="0"/>
        <v>0</v>
      </c>
      <c r="J65" s="5">
        <v>8</v>
      </c>
      <c r="K65" s="13">
        <f t="shared" si="1"/>
        <v>0</v>
      </c>
      <c r="L65" s="16">
        <f t="shared" si="2"/>
        <v>0</v>
      </c>
      <c r="M65" s="17"/>
    </row>
    <row r="66" spans="2:14" s="1" customFormat="1" ht="19.7" customHeight="1" x14ac:dyDescent="0.2">
      <c r="B66" s="5">
        <v>21</v>
      </c>
      <c r="C66" s="6" t="s">
        <v>80</v>
      </c>
      <c r="D66" s="6" t="s">
        <v>81</v>
      </c>
      <c r="E66" s="7" t="s">
        <v>82</v>
      </c>
      <c r="F66" s="6" t="s">
        <v>69</v>
      </c>
      <c r="G66" s="8">
        <v>10</v>
      </c>
      <c r="H66" s="11">
        <v>0</v>
      </c>
      <c r="I66" s="13">
        <f t="shared" si="0"/>
        <v>0</v>
      </c>
      <c r="J66" s="5">
        <v>8</v>
      </c>
      <c r="K66" s="13">
        <f t="shared" si="1"/>
        <v>0</v>
      </c>
      <c r="L66" s="16">
        <f t="shared" si="2"/>
        <v>0</v>
      </c>
      <c r="M66" s="17"/>
    </row>
    <row r="67" spans="2:14" s="1" customFormat="1" ht="19.7" customHeight="1" x14ac:dyDescent="0.2">
      <c r="B67" s="5">
        <v>22</v>
      </c>
      <c r="C67" s="6" t="s">
        <v>83</v>
      </c>
      <c r="D67" s="6" t="s">
        <v>84</v>
      </c>
      <c r="E67" s="7" t="s">
        <v>85</v>
      </c>
      <c r="F67" s="6" t="s">
        <v>69</v>
      </c>
      <c r="G67" s="8">
        <v>70</v>
      </c>
      <c r="H67" s="11">
        <v>0</v>
      </c>
      <c r="I67" s="13">
        <f t="shared" si="0"/>
        <v>0</v>
      </c>
      <c r="J67" s="5">
        <v>8</v>
      </c>
      <c r="K67" s="13">
        <f t="shared" si="1"/>
        <v>0</v>
      </c>
      <c r="L67" s="16">
        <f t="shared" si="2"/>
        <v>0</v>
      </c>
      <c r="M67" s="17"/>
    </row>
    <row r="68" spans="2:14" s="1" customFormat="1" ht="19.7" customHeight="1" x14ac:dyDescent="0.2">
      <c r="B68" s="5">
        <v>23</v>
      </c>
      <c r="C68" s="6" t="s">
        <v>86</v>
      </c>
      <c r="D68" s="6" t="s">
        <v>87</v>
      </c>
      <c r="E68" s="7" t="s">
        <v>85</v>
      </c>
      <c r="F68" s="6" t="s">
        <v>69</v>
      </c>
      <c r="G68" s="8">
        <v>35</v>
      </c>
      <c r="H68" s="11">
        <v>0</v>
      </c>
      <c r="I68" s="13">
        <f t="shared" si="0"/>
        <v>0</v>
      </c>
      <c r="J68" s="5">
        <v>23</v>
      </c>
      <c r="K68" s="13">
        <f t="shared" si="1"/>
        <v>0</v>
      </c>
      <c r="L68" s="16">
        <f t="shared" si="2"/>
        <v>0</v>
      </c>
      <c r="M68" s="17"/>
    </row>
    <row r="69" spans="2:14" s="1" customFormat="1" ht="19.7" customHeight="1" x14ac:dyDescent="0.2">
      <c r="B69" s="5">
        <v>24</v>
      </c>
      <c r="C69" s="6" t="s">
        <v>88</v>
      </c>
      <c r="D69" s="6" t="s">
        <v>89</v>
      </c>
      <c r="E69" s="7" t="s">
        <v>90</v>
      </c>
      <c r="F69" s="6" t="s">
        <v>69</v>
      </c>
      <c r="G69" s="8">
        <v>32</v>
      </c>
      <c r="H69" s="11">
        <v>0</v>
      </c>
      <c r="I69" s="13">
        <f t="shared" si="0"/>
        <v>0</v>
      </c>
      <c r="J69" s="5">
        <v>8</v>
      </c>
      <c r="K69" s="13">
        <f t="shared" si="1"/>
        <v>0</v>
      </c>
      <c r="L69" s="16">
        <f t="shared" si="2"/>
        <v>0</v>
      </c>
      <c r="M69" s="17"/>
    </row>
    <row r="70" spans="2:14" s="1" customFormat="1" ht="19.7" customHeight="1" x14ac:dyDescent="0.2">
      <c r="B70" s="5">
        <v>25</v>
      </c>
      <c r="C70" s="6" t="s">
        <v>91</v>
      </c>
      <c r="D70" s="6" t="s">
        <v>92</v>
      </c>
      <c r="E70" s="7" t="s">
        <v>90</v>
      </c>
      <c r="F70" s="6" t="s">
        <v>69</v>
      </c>
      <c r="G70" s="8">
        <v>10</v>
      </c>
      <c r="H70" s="11">
        <v>0</v>
      </c>
      <c r="I70" s="13">
        <f t="shared" si="0"/>
        <v>0</v>
      </c>
      <c r="J70" s="5">
        <v>23</v>
      </c>
      <c r="K70" s="13">
        <f t="shared" si="1"/>
        <v>0</v>
      </c>
      <c r="L70" s="16">
        <f t="shared" si="2"/>
        <v>0</v>
      </c>
      <c r="M70" s="17"/>
    </row>
    <row r="71" spans="2:14" s="1" customFormat="1" ht="55.9" customHeight="1" x14ac:dyDescent="0.2"/>
    <row r="72" spans="2:14" s="1" customFormat="1" ht="21.4" customHeight="1" x14ac:dyDescent="0.2">
      <c r="B72" s="36" t="s">
        <v>93</v>
      </c>
      <c r="C72" s="36"/>
      <c r="D72" s="36"/>
      <c r="E72" s="36"/>
      <c r="F72" s="37">
        <f>ROUND(I32+I37+I42+I47+I50+I51+I52+I53+I54+I55+I56+I57+I58+I59+I60+I61+I62+I63+I64+I65+I66+I67+I68+I69+I70,2)</f>
        <v>0</v>
      </c>
      <c r="G72" s="38"/>
      <c r="H72" s="38"/>
      <c r="I72" s="38"/>
      <c r="J72" s="38"/>
      <c r="K72" s="38"/>
      <c r="L72" s="38"/>
      <c r="M72" s="39"/>
    </row>
    <row r="73" spans="2:14" s="1" customFormat="1" ht="21.4" customHeight="1" x14ac:dyDescent="0.2">
      <c r="B73" s="36" t="s">
        <v>94</v>
      </c>
      <c r="C73" s="36"/>
      <c r="D73" s="36"/>
      <c r="E73" s="36"/>
      <c r="F73" s="40">
        <f>ROUND(L32+L37+L42+L47+L50+L51+L52+L53+L54+L55+L56+L57+L58+L59+L60+L61+L62+L63+L64+L65+L66+L67+L68+L69+L70,2)</f>
        <v>0</v>
      </c>
      <c r="G73" s="41"/>
      <c r="H73" s="41"/>
      <c r="I73" s="41"/>
      <c r="J73" s="41"/>
      <c r="K73" s="41"/>
      <c r="L73" s="41"/>
      <c r="M73" s="42"/>
    </row>
    <row r="74" spans="2:14" s="1" customFormat="1" ht="11.1" customHeight="1" x14ac:dyDescent="0.2"/>
    <row r="75" spans="2:14" s="1" customFormat="1" ht="80.099999999999994" customHeight="1" x14ac:dyDescent="0.2">
      <c r="B75" s="32" t="s">
        <v>112</v>
      </c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</row>
    <row r="76" spans="2:14" s="1" customFormat="1" ht="2.65" customHeight="1" x14ac:dyDescent="0.2"/>
    <row r="77" spans="2:14" s="1" customFormat="1" ht="110.1" customHeight="1" x14ac:dyDescent="0.2">
      <c r="B77" s="32" t="s">
        <v>113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2:14" s="1" customFormat="1" ht="5.25" customHeight="1" x14ac:dyDescent="0.2"/>
    <row r="79" spans="2:14" s="1" customFormat="1" ht="110.1" customHeight="1" x14ac:dyDescent="0.2">
      <c r="B79" s="22" t="s">
        <v>212</v>
      </c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</row>
    <row r="80" spans="2:14" s="1" customFormat="1" ht="5.25" customHeight="1" x14ac:dyDescent="0.2"/>
    <row r="81" spans="2:14" s="1" customFormat="1" ht="37.9" customHeight="1" x14ac:dyDescent="0.2">
      <c r="C81" s="34" t="s">
        <v>106</v>
      </c>
      <c r="D81" s="34"/>
      <c r="E81" s="34"/>
      <c r="F81" s="35" t="s">
        <v>107</v>
      </c>
      <c r="G81" s="35"/>
      <c r="H81" s="35"/>
      <c r="I81" s="35"/>
      <c r="J81" s="35"/>
      <c r="K81" s="35"/>
      <c r="L81" s="35"/>
    </row>
    <row r="82" spans="2:14" s="1" customFormat="1" ht="28.7" customHeight="1" x14ac:dyDescent="0.2">
      <c r="C82" s="23"/>
      <c r="D82" s="23"/>
      <c r="E82" s="23"/>
      <c r="F82" s="23"/>
      <c r="G82" s="23"/>
      <c r="H82" s="23"/>
      <c r="I82" s="23"/>
      <c r="J82" s="23"/>
      <c r="K82" s="23"/>
      <c r="L82" s="23"/>
    </row>
    <row r="83" spans="2:14" s="1" customFormat="1" ht="28.7" customHeight="1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</row>
    <row r="84" spans="2:14" s="1" customFormat="1" ht="28.7" customHeight="1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2:14" s="1" customFormat="1" ht="28.7" customHeight="1" x14ac:dyDescent="0.2">
      <c r="C85" s="23"/>
      <c r="D85" s="23"/>
      <c r="E85" s="23"/>
      <c r="F85" s="23"/>
      <c r="G85" s="23"/>
      <c r="H85" s="23"/>
      <c r="I85" s="23"/>
      <c r="J85" s="23"/>
      <c r="K85" s="23"/>
      <c r="L85" s="23"/>
    </row>
    <row r="86" spans="2:14" s="1" customFormat="1" ht="2.65" customHeight="1" x14ac:dyDescent="0.2"/>
    <row r="87" spans="2:14" s="1" customFormat="1" ht="203.1" customHeight="1" x14ac:dyDescent="0.2">
      <c r="B87" s="32" t="s">
        <v>114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2.65" customHeight="1" x14ac:dyDescent="0.2"/>
    <row r="89" spans="2:14" s="1" customFormat="1" ht="36.950000000000003" customHeight="1" x14ac:dyDescent="0.2">
      <c r="B89" s="33" t="s">
        <v>115</v>
      </c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</row>
    <row r="90" spans="2:14" s="1" customFormat="1" ht="2.65" customHeight="1" x14ac:dyDescent="0.2"/>
    <row r="91" spans="2:14" s="1" customFormat="1" ht="37.9" customHeight="1" x14ac:dyDescent="0.2">
      <c r="C91" s="34" t="s">
        <v>108</v>
      </c>
      <c r="D91" s="34"/>
      <c r="E91" s="34"/>
      <c r="F91" s="44" t="s">
        <v>109</v>
      </c>
      <c r="G91" s="44"/>
      <c r="H91" s="44"/>
      <c r="I91" s="44"/>
      <c r="J91" s="44"/>
      <c r="K91" s="44"/>
      <c r="L91" s="44"/>
    </row>
    <row r="92" spans="2:14" s="1" customFormat="1" ht="28.7" customHeight="1" x14ac:dyDescent="0.2">
      <c r="C92" s="23"/>
      <c r="D92" s="23"/>
      <c r="E92" s="23"/>
      <c r="F92" s="23"/>
      <c r="G92" s="23"/>
      <c r="H92" s="23"/>
      <c r="I92" s="23"/>
      <c r="J92" s="23"/>
      <c r="K92" s="23"/>
      <c r="L92" s="23"/>
    </row>
    <row r="93" spans="2:14" s="1" customFormat="1" ht="28.7" customHeight="1" x14ac:dyDescent="0.2">
      <c r="C93" s="23"/>
      <c r="D93" s="23"/>
      <c r="E93" s="23"/>
      <c r="F93" s="23"/>
      <c r="G93" s="23"/>
      <c r="H93" s="23"/>
      <c r="I93" s="23"/>
      <c r="J93" s="23"/>
      <c r="K93" s="23"/>
      <c r="L93" s="23"/>
    </row>
    <row r="94" spans="2:14" s="1" customFormat="1" ht="28.7" customHeight="1" x14ac:dyDescent="0.2">
      <c r="C94" s="23"/>
      <c r="D94" s="23"/>
      <c r="E94" s="23"/>
      <c r="F94" s="23"/>
      <c r="G94" s="23"/>
      <c r="H94" s="23"/>
      <c r="I94" s="23"/>
      <c r="J94" s="23"/>
      <c r="K94" s="23"/>
      <c r="L94" s="23"/>
    </row>
    <row r="95" spans="2:14" s="1" customFormat="1" ht="28.7" customHeight="1" x14ac:dyDescent="0.2">
      <c r="C95" s="23"/>
      <c r="D95" s="23"/>
      <c r="E95" s="23"/>
      <c r="F95" s="23"/>
      <c r="G95" s="23"/>
      <c r="H95" s="23"/>
      <c r="I95" s="23"/>
      <c r="J95" s="23"/>
      <c r="K95" s="23"/>
      <c r="L95" s="23"/>
    </row>
    <row r="96" spans="2:14" s="1" customFormat="1" ht="2.65" customHeight="1" x14ac:dyDescent="0.2"/>
    <row r="97" spans="2:14" s="1" customFormat="1" ht="159.94999999999999" customHeight="1" x14ac:dyDescent="0.2">
      <c r="B97" s="32" t="s">
        <v>116</v>
      </c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</row>
    <row r="98" spans="2:14" s="1" customFormat="1" ht="2.65" customHeight="1" x14ac:dyDescent="0.2"/>
    <row r="99" spans="2:14" s="1" customFormat="1" ht="54.95" customHeight="1" x14ac:dyDescent="0.2">
      <c r="B99" s="32" t="s">
        <v>117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60" customHeight="1" x14ac:dyDescent="0.2">
      <c r="B101" s="22" t="s">
        <v>118</v>
      </c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 s="1" customFormat="1" ht="2.65" customHeight="1" x14ac:dyDescent="0.2"/>
    <row r="103" spans="2:14" s="1" customFormat="1" ht="48" customHeight="1" x14ac:dyDescent="0.2">
      <c r="B103" s="22" t="s">
        <v>119</v>
      </c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 s="1" customFormat="1" ht="2.65" customHeight="1" x14ac:dyDescent="0.2"/>
    <row r="105" spans="2:14" s="1" customFormat="1" ht="125.1" customHeight="1" x14ac:dyDescent="0.2">
      <c r="B105" s="32" t="s">
        <v>120</v>
      </c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</row>
    <row r="106" spans="2:14" s="1" customFormat="1" ht="2.65" customHeight="1" x14ac:dyDescent="0.2"/>
    <row r="107" spans="2:14" s="1" customFormat="1" ht="84.95" customHeight="1" x14ac:dyDescent="0.2">
      <c r="B107" s="32" t="s">
        <v>121</v>
      </c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</row>
    <row r="108" spans="2:14" s="1" customFormat="1" ht="86.85" customHeight="1" x14ac:dyDescent="0.2"/>
    <row r="109" spans="2:14" s="1" customFormat="1" ht="17.649999999999999" customHeight="1" x14ac:dyDescent="0.2">
      <c r="J109" s="43" t="s">
        <v>105</v>
      </c>
      <c r="K109" s="43"/>
      <c r="L109" s="43"/>
    </row>
    <row r="110" spans="2:14" s="1" customFormat="1" ht="145.15" customHeight="1" x14ac:dyDescent="0.2"/>
    <row r="111" spans="2:14" s="1" customFormat="1" ht="81.599999999999994" customHeight="1" x14ac:dyDescent="0.2">
      <c r="B111" s="31" t="s">
        <v>122</v>
      </c>
      <c r="C111" s="31"/>
      <c r="D111" s="31"/>
      <c r="E111" s="31"/>
      <c r="F111" s="31"/>
      <c r="G111" s="31"/>
      <c r="H111" s="31"/>
      <c r="I111" s="31"/>
      <c r="J111" s="31"/>
      <c r="K111" s="31"/>
    </row>
  </sheetData>
  <mergeCells count="87">
    <mergeCell ref="J109:L109"/>
    <mergeCell ref="B111:K111"/>
    <mergeCell ref="B97:N97"/>
    <mergeCell ref="B99:N99"/>
    <mergeCell ref="B101:N101"/>
    <mergeCell ref="B103:N103"/>
    <mergeCell ref="B105:N105"/>
    <mergeCell ref="B107:N107"/>
    <mergeCell ref="C93:E93"/>
    <mergeCell ref="F93:L93"/>
    <mergeCell ref="C94:E94"/>
    <mergeCell ref="F94:L94"/>
    <mergeCell ref="C95:E95"/>
    <mergeCell ref="F95:L95"/>
    <mergeCell ref="B87:N87"/>
    <mergeCell ref="B89:N89"/>
    <mergeCell ref="C91:E91"/>
    <mergeCell ref="F91:L91"/>
    <mergeCell ref="C92:E92"/>
    <mergeCell ref="F92:L92"/>
    <mergeCell ref="C83:E83"/>
    <mergeCell ref="F83:L83"/>
    <mergeCell ref="C84:E84"/>
    <mergeCell ref="F84:L84"/>
    <mergeCell ref="C85:E85"/>
    <mergeCell ref="F85:L85"/>
    <mergeCell ref="C82:E82"/>
    <mergeCell ref="F82:L82"/>
    <mergeCell ref="L69:M69"/>
    <mergeCell ref="L70:M70"/>
    <mergeCell ref="B72:E72"/>
    <mergeCell ref="F72:M72"/>
    <mergeCell ref="B73:E73"/>
    <mergeCell ref="F73:M73"/>
    <mergeCell ref="B75:N75"/>
    <mergeCell ref="B77:N77"/>
    <mergeCell ref="B79:N79"/>
    <mergeCell ref="C81:E81"/>
    <mergeCell ref="F81:L81"/>
    <mergeCell ref="L68:M68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56:M56"/>
    <mergeCell ref="L42:M42"/>
    <mergeCell ref="B44:L44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41:M41"/>
    <mergeCell ref="C20:E20"/>
    <mergeCell ref="C22:E22"/>
    <mergeCell ref="B24:M24"/>
    <mergeCell ref="B26:M26"/>
    <mergeCell ref="B29:L29"/>
    <mergeCell ref="L31:M31"/>
    <mergeCell ref="L32:M32"/>
    <mergeCell ref="B34:L34"/>
    <mergeCell ref="L36:M36"/>
    <mergeCell ref="L37:M37"/>
    <mergeCell ref="B39:L39"/>
    <mergeCell ref="C18:E18"/>
    <mergeCell ref="J2:P2"/>
    <mergeCell ref="B3:E3"/>
    <mergeCell ref="B4:E4"/>
    <mergeCell ref="B5:E5"/>
    <mergeCell ref="B6:E6"/>
    <mergeCell ref="B7:E7"/>
    <mergeCell ref="B8:E8"/>
    <mergeCell ref="B10:E11"/>
    <mergeCell ref="H11:O12"/>
    <mergeCell ref="F14:I14"/>
    <mergeCell ref="C16:E16"/>
  </mergeCells>
  <pageMargins left="0.7" right="0.7" top="0.75" bottom="0.75" header="0.3" footer="0.3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5"/>
  <sheetViews>
    <sheetView zoomScaleNormal="100" workbookViewId="0">
      <selection activeCell="J2" sqref="J2:P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4" t="s">
        <v>110</v>
      </c>
      <c r="K2" s="24"/>
      <c r="L2" s="24"/>
      <c r="M2" s="24"/>
      <c r="N2" s="24"/>
      <c r="O2" s="24"/>
      <c r="P2" s="24"/>
    </row>
    <row r="3" spans="2:16" s="1" customFormat="1" ht="28.7" customHeight="1" x14ac:dyDescent="0.2">
      <c r="B3" s="29"/>
      <c r="C3" s="29"/>
      <c r="D3" s="29"/>
      <c r="E3" s="2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20"/>
      <c r="C5" s="20"/>
      <c r="D5" s="20"/>
      <c r="E5" s="2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20"/>
      <c r="C7" s="20"/>
      <c r="D7" s="20"/>
      <c r="E7" s="2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30" t="s">
        <v>211</v>
      </c>
      <c r="C10" s="30"/>
      <c r="D10" s="30"/>
      <c r="E10" s="30"/>
    </row>
    <row r="11" spans="2:16" s="1" customFormat="1" ht="12.2" customHeight="1" x14ac:dyDescent="0.2">
      <c r="B11" s="30"/>
      <c r="C11" s="30"/>
      <c r="D11" s="30"/>
      <c r="E11" s="30"/>
      <c r="G11" s="15"/>
      <c r="H11" s="25" t="s">
        <v>95</v>
      </c>
      <c r="I11" s="25"/>
      <c r="J11" s="25"/>
      <c r="K11" s="25"/>
      <c r="L11" s="25"/>
      <c r="M11" s="25"/>
      <c r="N11" s="25"/>
      <c r="O11" s="25"/>
    </row>
    <row r="12" spans="2:16" s="1" customFormat="1" ht="7.9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6" t="s">
        <v>111</v>
      </c>
      <c r="G14" s="26"/>
      <c r="H14" s="26"/>
      <c r="I14" s="26"/>
    </row>
    <row r="15" spans="2:16" s="1" customFormat="1" ht="43.15" customHeight="1" x14ac:dyDescent="0.2"/>
    <row r="16" spans="2:16" s="1" customFormat="1" ht="20.85" customHeight="1" x14ac:dyDescent="0.2">
      <c r="C16" s="19" t="s">
        <v>96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97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98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99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7" t="s">
        <v>205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</row>
    <row r="25" spans="2:13" s="1" customFormat="1" ht="2.65" customHeight="1" x14ac:dyDescent="0.2"/>
    <row r="26" spans="2:13" s="1" customFormat="1" ht="50.1" customHeight="1" x14ac:dyDescent="0.2">
      <c r="B26" s="28" t="str">
        <f xml:space="preserve"> "1.  Za wykonanie przedmiotu zamówienia w tym Pakiecie oferujemy następujące wynagrodzenie brutto: " &amp; TEXT(F67,"#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101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14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14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6887</v>
      </c>
      <c r="H32" s="11">
        <v>0</v>
      </c>
      <c r="I32" s="13">
        <f>ROUND(G32* H32,2)</f>
        <v>0</v>
      </c>
      <c r="J32" s="5">
        <v>8</v>
      </c>
      <c r="K32" s="13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102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14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14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406</v>
      </c>
      <c r="H37" s="11">
        <v>0</v>
      </c>
      <c r="I37" s="13">
        <f>ROUND(G37* H37,2)</f>
        <v>0</v>
      </c>
      <c r="J37" s="5">
        <v>8</v>
      </c>
      <c r="K37" s="13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103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60.75" customHeight="1" x14ac:dyDescent="0.2">
      <c r="B41" s="2" t="s">
        <v>0</v>
      </c>
      <c r="C41" s="1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14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</v>
      </c>
      <c r="H42" s="11">
        <v>0</v>
      </c>
      <c r="I42" s="13">
        <f>ROUND(G42* H42,2)</f>
        <v>0</v>
      </c>
      <c r="J42" s="5">
        <v>8</v>
      </c>
      <c r="K42" s="13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9" t="s">
        <v>104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14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14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100</v>
      </c>
      <c r="H47" s="11">
        <v>0</v>
      </c>
      <c r="I47" s="13">
        <f>ROUND(G47* H47,2)</f>
        <v>0</v>
      </c>
      <c r="J47" s="5">
        <v>8</v>
      </c>
      <c r="K47" s="13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61.5" customHeight="1" x14ac:dyDescent="0.2">
      <c r="B49" s="2" t="s">
        <v>0</v>
      </c>
      <c r="C49" s="14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14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1800</v>
      </c>
      <c r="H50" s="11">
        <v>0</v>
      </c>
      <c r="I50" s="13">
        <f t="shared" ref="I50:I64" si="0">ROUND(G50* H50,2)</f>
        <v>0</v>
      </c>
      <c r="J50" s="5">
        <v>8</v>
      </c>
      <c r="K50" s="13">
        <f t="shared" ref="K50:K64" si="1">ROUND(I50* J50/100,2)</f>
        <v>0</v>
      </c>
      <c r="L50" s="16">
        <f t="shared" ref="L50:L64" si="2"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1200</v>
      </c>
      <c r="H51" s="11">
        <v>0</v>
      </c>
      <c r="I51" s="13">
        <f t="shared" si="0"/>
        <v>0</v>
      </c>
      <c r="J51" s="5">
        <v>8</v>
      </c>
      <c r="K51" s="13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10</v>
      </c>
      <c r="H52" s="11">
        <v>0</v>
      </c>
      <c r="I52" s="13">
        <f t="shared" si="0"/>
        <v>0</v>
      </c>
      <c r="J52" s="5">
        <v>8</v>
      </c>
      <c r="K52" s="13">
        <f t="shared" si="1"/>
        <v>0</v>
      </c>
      <c r="L52" s="16">
        <f t="shared" si="2"/>
        <v>0</v>
      </c>
      <c r="M52" s="17"/>
    </row>
    <row r="53" spans="2:13" s="1" customFormat="1" ht="28.7" customHeight="1" x14ac:dyDescent="0.2">
      <c r="B53" s="5">
        <v>8</v>
      </c>
      <c r="C53" s="6" t="s">
        <v>54</v>
      </c>
      <c r="D53" s="6" t="s">
        <v>55</v>
      </c>
      <c r="E53" s="7" t="s">
        <v>56</v>
      </c>
      <c r="F53" s="6" t="s">
        <v>28</v>
      </c>
      <c r="G53" s="8">
        <v>2</v>
      </c>
      <c r="H53" s="11">
        <v>0</v>
      </c>
      <c r="I53" s="13">
        <f t="shared" si="0"/>
        <v>0</v>
      </c>
      <c r="J53" s="5">
        <v>8</v>
      </c>
      <c r="K53" s="13">
        <f t="shared" si="1"/>
        <v>0</v>
      </c>
      <c r="L53" s="16">
        <f t="shared" si="2"/>
        <v>0</v>
      </c>
      <c r="M53" s="17"/>
    </row>
    <row r="54" spans="2:13" s="1" customFormat="1" ht="19.7" customHeight="1" x14ac:dyDescent="0.2">
      <c r="B54" s="5">
        <v>9</v>
      </c>
      <c r="C54" s="6" t="s">
        <v>60</v>
      </c>
      <c r="D54" s="6" t="s">
        <v>61</v>
      </c>
      <c r="E54" s="7" t="s">
        <v>62</v>
      </c>
      <c r="F54" s="6" t="s">
        <v>28</v>
      </c>
      <c r="G54" s="8">
        <v>19.5</v>
      </c>
      <c r="H54" s="11">
        <v>0</v>
      </c>
      <c r="I54" s="13">
        <f t="shared" si="0"/>
        <v>0</v>
      </c>
      <c r="J54" s="5">
        <v>8</v>
      </c>
      <c r="K54" s="13">
        <f t="shared" si="1"/>
        <v>0</v>
      </c>
      <c r="L54" s="16">
        <f t="shared" si="2"/>
        <v>0</v>
      </c>
      <c r="M54" s="17"/>
    </row>
    <row r="55" spans="2:13" s="1" customFormat="1" ht="28.7" customHeight="1" x14ac:dyDescent="0.2">
      <c r="B55" s="5">
        <v>10</v>
      </c>
      <c r="C55" s="6" t="s">
        <v>63</v>
      </c>
      <c r="D55" s="6" t="s">
        <v>64</v>
      </c>
      <c r="E55" s="7" t="s">
        <v>65</v>
      </c>
      <c r="F55" s="6" t="s">
        <v>28</v>
      </c>
      <c r="G55" s="8">
        <v>0.75</v>
      </c>
      <c r="H55" s="11">
        <v>0</v>
      </c>
      <c r="I55" s="13">
        <f t="shared" si="0"/>
        <v>0</v>
      </c>
      <c r="J55" s="5">
        <v>8</v>
      </c>
      <c r="K55" s="13">
        <f t="shared" si="1"/>
        <v>0</v>
      </c>
      <c r="L55" s="16">
        <f t="shared" si="2"/>
        <v>0</v>
      </c>
      <c r="M55" s="17"/>
    </row>
    <row r="56" spans="2:13" s="1" customFormat="1" ht="28.7" customHeight="1" x14ac:dyDescent="0.2">
      <c r="B56" s="5">
        <v>11</v>
      </c>
      <c r="C56" s="6" t="s">
        <v>130</v>
      </c>
      <c r="D56" s="6" t="s">
        <v>131</v>
      </c>
      <c r="E56" s="7" t="s">
        <v>132</v>
      </c>
      <c r="F56" s="6" t="s">
        <v>35</v>
      </c>
      <c r="G56" s="8">
        <v>1</v>
      </c>
      <c r="H56" s="11">
        <v>0</v>
      </c>
      <c r="I56" s="13">
        <f t="shared" si="0"/>
        <v>0</v>
      </c>
      <c r="J56" s="5">
        <v>8</v>
      </c>
      <c r="K56" s="13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12</v>
      </c>
      <c r="C57" s="6" t="s">
        <v>66</v>
      </c>
      <c r="D57" s="6" t="s">
        <v>67</v>
      </c>
      <c r="E57" s="7" t="s">
        <v>68</v>
      </c>
      <c r="F57" s="6" t="s">
        <v>69</v>
      </c>
      <c r="G57" s="8">
        <v>400</v>
      </c>
      <c r="H57" s="11">
        <v>0</v>
      </c>
      <c r="I57" s="13">
        <f t="shared" si="0"/>
        <v>0</v>
      </c>
      <c r="J57" s="5">
        <v>23</v>
      </c>
      <c r="K57" s="13">
        <f t="shared" si="1"/>
        <v>0</v>
      </c>
      <c r="L57" s="16">
        <f t="shared" si="2"/>
        <v>0</v>
      </c>
      <c r="M57" s="17"/>
    </row>
    <row r="58" spans="2:13" s="1" customFormat="1" ht="28.7" customHeight="1" x14ac:dyDescent="0.2">
      <c r="B58" s="5">
        <v>13</v>
      </c>
      <c r="C58" s="6" t="s">
        <v>70</v>
      </c>
      <c r="D58" s="6" t="s">
        <v>71</v>
      </c>
      <c r="E58" s="7" t="s">
        <v>72</v>
      </c>
      <c r="F58" s="6" t="s">
        <v>73</v>
      </c>
      <c r="G58" s="8">
        <v>5</v>
      </c>
      <c r="H58" s="11">
        <v>0</v>
      </c>
      <c r="I58" s="13">
        <f t="shared" si="0"/>
        <v>0</v>
      </c>
      <c r="J58" s="5">
        <v>8</v>
      </c>
      <c r="K58" s="13">
        <f t="shared" si="1"/>
        <v>0</v>
      </c>
      <c r="L58" s="16">
        <f t="shared" si="2"/>
        <v>0</v>
      </c>
      <c r="M58" s="17"/>
    </row>
    <row r="59" spans="2:13" s="1" customFormat="1" ht="19.7" customHeight="1" x14ac:dyDescent="0.2">
      <c r="B59" s="5">
        <v>14</v>
      </c>
      <c r="C59" s="6" t="s">
        <v>74</v>
      </c>
      <c r="D59" s="6" t="s">
        <v>75</v>
      </c>
      <c r="E59" s="7" t="s">
        <v>76</v>
      </c>
      <c r="F59" s="6" t="s">
        <v>73</v>
      </c>
      <c r="G59" s="8">
        <v>40</v>
      </c>
      <c r="H59" s="11">
        <v>0</v>
      </c>
      <c r="I59" s="13">
        <f t="shared" si="0"/>
        <v>0</v>
      </c>
      <c r="J59" s="5">
        <v>8</v>
      </c>
      <c r="K59" s="13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15</v>
      </c>
      <c r="C60" s="6" t="s">
        <v>77</v>
      </c>
      <c r="D60" s="6" t="s">
        <v>78</v>
      </c>
      <c r="E60" s="7" t="s">
        <v>79</v>
      </c>
      <c r="F60" s="6" t="s">
        <v>69</v>
      </c>
      <c r="G60" s="8">
        <v>351.88</v>
      </c>
      <c r="H60" s="11">
        <v>0</v>
      </c>
      <c r="I60" s="13">
        <f t="shared" si="0"/>
        <v>0</v>
      </c>
      <c r="J60" s="5">
        <v>8</v>
      </c>
      <c r="K60" s="13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16</v>
      </c>
      <c r="C61" s="6" t="s">
        <v>80</v>
      </c>
      <c r="D61" s="6" t="s">
        <v>81</v>
      </c>
      <c r="E61" s="7" t="s">
        <v>82</v>
      </c>
      <c r="F61" s="6" t="s">
        <v>69</v>
      </c>
      <c r="G61" s="8">
        <v>10</v>
      </c>
      <c r="H61" s="11">
        <v>0</v>
      </c>
      <c r="I61" s="13">
        <f t="shared" si="0"/>
        <v>0</v>
      </c>
      <c r="J61" s="5">
        <v>8</v>
      </c>
      <c r="K61" s="13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17</v>
      </c>
      <c r="C62" s="6" t="s">
        <v>83</v>
      </c>
      <c r="D62" s="6" t="s">
        <v>84</v>
      </c>
      <c r="E62" s="7" t="s">
        <v>85</v>
      </c>
      <c r="F62" s="6" t="s">
        <v>69</v>
      </c>
      <c r="G62" s="8">
        <v>380</v>
      </c>
      <c r="H62" s="11">
        <v>0</v>
      </c>
      <c r="I62" s="13">
        <f t="shared" si="0"/>
        <v>0</v>
      </c>
      <c r="J62" s="5">
        <v>8</v>
      </c>
      <c r="K62" s="13">
        <f t="shared" si="1"/>
        <v>0</v>
      </c>
      <c r="L62" s="16">
        <f t="shared" si="2"/>
        <v>0</v>
      </c>
      <c r="M62" s="17"/>
    </row>
    <row r="63" spans="2:13" s="1" customFormat="1" ht="19.7" customHeight="1" x14ac:dyDescent="0.2">
      <c r="B63" s="5">
        <v>18</v>
      </c>
      <c r="C63" s="6" t="s">
        <v>86</v>
      </c>
      <c r="D63" s="6" t="s">
        <v>87</v>
      </c>
      <c r="E63" s="7" t="s">
        <v>85</v>
      </c>
      <c r="F63" s="6" t="s">
        <v>69</v>
      </c>
      <c r="G63" s="8">
        <v>55</v>
      </c>
      <c r="H63" s="11">
        <v>0</v>
      </c>
      <c r="I63" s="13">
        <f t="shared" si="0"/>
        <v>0</v>
      </c>
      <c r="J63" s="5">
        <v>23</v>
      </c>
      <c r="K63" s="13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19</v>
      </c>
      <c r="C64" s="6" t="s">
        <v>88</v>
      </c>
      <c r="D64" s="6" t="s">
        <v>89</v>
      </c>
      <c r="E64" s="7" t="s">
        <v>90</v>
      </c>
      <c r="F64" s="6" t="s">
        <v>69</v>
      </c>
      <c r="G64" s="8">
        <v>98</v>
      </c>
      <c r="H64" s="11">
        <v>0</v>
      </c>
      <c r="I64" s="13">
        <f t="shared" si="0"/>
        <v>0</v>
      </c>
      <c r="J64" s="5">
        <v>8</v>
      </c>
      <c r="K64" s="13">
        <f t="shared" si="1"/>
        <v>0</v>
      </c>
      <c r="L64" s="16">
        <f t="shared" si="2"/>
        <v>0</v>
      </c>
      <c r="M64" s="17"/>
    </row>
    <row r="65" spans="2:14" s="1" customFormat="1" ht="55.9" customHeight="1" x14ac:dyDescent="0.2"/>
    <row r="66" spans="2:14" s="1" customFormat="1" ht="21.4" customHeight="1" x14ac:dyDescent="0.2">
      <c r="B66" s="36" t="s">
        <v>93</v>
      </c>
      <c r="C66" s="36"/>
      <c r="D66" s="36"/>
      <c r="E66" s="36"/>
      <c r="F66" s="37">
        <f>ROUND(I32+I37+I42+I47+I50+I51+I52+I53+I54+I55+I56+I57+I58+I59+I60+I61+I62+I63+I64,2)</f>
        <v>0</v>
      </c>
      <c r="G66" s="38"/>
      <c r="H66" s="38"/>
      <c r="I66" s="38"/>
      <c r="J66" s="38"/>
      <c r="K66" s="38"/>
      <c r="L66" s="38"/>
      <c r="M66" s="39"/>
    </row>
    <row r="67" spans="2:14" s="1" customFormat="1" ht="21.4" customHeight="1" x14ac:dyDescent="0.2">
      <c r="B67" s="36" t="s">
        <v>94</v>
      </c>
      <c r="C67" s="36"/>
      <c r="D67" s="36"/>
      <c r="E67" s="36"/>
      <c r="F67" s="40">
        <f>ROUND(L32+L37+L42+L47+L50+L51+L52+L53+L54+L55+L56+L57+L58+L59+L60+L61+L62+L63+L64,2)</f>
        <v>0</v>
      </c>
      <c r="G67" s="41"/>
      <c r="H67" s="41"/>
      <c r="I67" s="41"/>
      <c r="J67" s="41"/>
      <c r="K67" s="41"/>
      <c r="L67" s="41"/>
      <c r="M67" s="42"/>
    </row>
    <row r="68" spans="2:14" s="1" customFormat="1" ht="11.1" customHeight="1" x14ac:dyDescent="0.2"/>
    <row r="69" spans="2:14" s="1" customFormat="1" ht="80.099999999999994" customHeight="1" x14ac:dyDescent="0.2">
      <c r="B69" s="32" t="s">
        <v>112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</row>
    <row r="70" spans="2:14" s="1" customFormat="1" ht="2.65" customHeight="1" x14ac:dyDescent="0.2"/>
    <row r="71" spans="2:14" s="1" customFormat="1" ht="110.1" customHeight="1" x14ac:dyDescent="0.2">
      <c r="B71" s="32" t="s">
        <v>113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</row>
    <row r="72" spans="2:14" s="1" customFormat="1" ht="5.25" customHeight="1" x14ac:dyDescent="0.2"/>
    <row r="73" spans="2:14" s="1" customFormat="1" ht="110.1" customHeight="1" x14ac:dyDescent="0.2">
      <c r="B73" s="22" t="s">
        <v>212</v>
      </c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</row>
    <row r="74" spans="2:14" s="1" customFormat="1" ht="5.25" customHeight="1" x14ac:dyDescent="0.2"/>
    <row r="75" spans="2:14" s="1" customFormat="1" ht="37.9" customHeight="1" x14ac:dyDescent="0.2">
      <c r="C75" s="34" t="s">
        <v>106</v>
      </c>
      <c r="D75" s="34"/>
      <c r="E75" s="34"/>
      <c r="F75" s="35" t="s">
        <v>107</v>
      </c>
      <c r="G75" s="35"/>
      <c r="H75" s="35"/>
      <c r="I75" s="35"/>
      <c r="J75" s="35"/>
      <c r="K75" s="35"/>
      <c r="L75" s="35"/>
    </row>
    <row r="76" spans="2:14" s="1" customFormat="1" ht="28.7" customHeight="1" x14ac:dyDescent="0.2">
      <c r="C76" s="23"/>
      <c r="D76" s="23"/>
      <c r="E76" s="23"/>
      <c r="F76" s="23"/>
      <c r="G76" s="23"/>
      <c r="H76" s="23"/>
      <c r="I76" s="23"/>
      <c r="J76" s="23"/>
      <c r="K76" s="23"/>
      <c r="L76" s="23"/>
    </row>
    <row r="77" spans="2:14" s="1" customFormat="1" ht="28.7" customHeight="1" x14ac:dyDescent="0.2"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2:14" s="1" customFormat="1" ht="28.7" customHeight="1" x14ac:dyDescent="0.2"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2:14" s="1" customFormat="1" ht="28.7" customHeight="1" x14ac:dyDescent="0.2"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2:14" s="1" customFormat="1" ht="2.65" customHeight="1" x14ac:dyDescent="0.2"/>
    <row r="81" spans="2:14" s="1" customFormat="1" ht="203.1" customHeight="1" x14ac:dyDescent="0.2">
      <c r="B81" s="32" t="s">
        <v>114</v>
      </c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</row>
    <row r="82" spans="2:14" s="1" customFormat="1" ht="2.65" customHeight="1" x14ac:dyDescent="0.2"/>
    <row r="83" spans="2:14" s="1" customFormat="1" ht="36.950000000000003" customHeight="1" x14ac:dyDescent="0.2">
      <c r="B83" s="33" t="s">
        <v>115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</row>
    <row r="84" spans="2:14" s="1" customFormat="1" ht="2.65" customHeight="1" x14ac:dyDescent="0.2"/>
    <row r="85" spans="2:14" s="1" customFormat="1" ht="37.9" customHeight="1" x14ac:dyDescent="0.2">
      <c r="C85" s="34" t="s">
        <v>108</v>
      </c>
      <c r="D85" s="34"/>
      <c r="E85" s="34"/>
      <c r="F85" s="44" t="s">
        <v>109</v>
      </c>
      <c r="G85" s="44"/>
      <c r="H85" s="44"/>
      <c r="I85" s="44"/>
      <c r="J85" s="44"/>
      <c r="K85" s="44"/>
      <c r="L85" s="44"/>
    </row>
    <row r="86" spans="2:14" s="1" customFormat="1" ht="28.7" customHeight="1" x14ac:dyDescent="0.2">
      <c r="C86" s="23"/>
      <c r="D86" s="23"/>
      <c r="E86" s="23"/>
      <c r="F86" s="23"/>
      <c r="G86" s="23"/>
      <c r="H86" s="23"/>
      <c r="I86" s="23"/>
      <c r="J86" s="23"/>
      <c r="K86" s="23"/>
      <c r="L86" s="23"/>
    </row>
    <row r="87" spans="2:14" s="1" customFormat="1" ht="28.7" customHeight="1" x14ac:dyDescent="0.2">
      <c r="C87" s="23"/>
      <c r="D87" s="23"/>
      <c r="E87" s="23"/>
      <c r="F87" s="23"/>
      <c r="G87" s="23"/>
      <c r="H87" s="23"/>
      <c r="I87" s="23"/>
      <c r="J87" s="23"/>
      <c r="K87" s="23"/>
      <c r="L87" s="23"/>
    </row>
    <row r="88" spans="2:14" s="1" customFormat="1" ht="28.7" customHeight="1" x14ac:dyDescent="0.2"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2:14" s="1" customFormat="1" ht="28.7" customHeight="1" x14ac:dyDescent="0.2"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2:14" s="1" customFormat="1" ht="2.65" customHeight="1" x14ac:dyDescent="0.2"/>
    <row r="91" spans="2:14" s="1" customFormat="1" ht="159.94999999999999" customHeight="1" x14ac:dyDescent="0.2">
      <c r="B91" s="32" t="s">
        <v>116</v>
      </c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</row>
    <row r="92" spans="2:14" s="1" customFormat="1" ht="2.65" customHeight="1" x14ac:dyDescent="0.2"/>
    <row r="93" spans="2:14" s="1" customFormat="1" ht="54.95" customHeight="1" x14ac:dyDescent="0.2">
      <c r="B93" s="32" t="s">
        <v>117</v>
      </c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</row>
    <row r="94" spans="2:14" s="1" customFormat="1" ht="2.65" customHeight="1" x14ac:dyDescent="0.2"/>
    <row r="95" spans="2:14" s="1" customFormat="1" ht="60" customHeight="1" x14ac:dyDescent="0.2">
      <c r="B95" s="22" t="s">
        <v>118</v>
      </c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2:14" s="1" customFormat="1" ht="2.65" customHeight="1" x14ac:dyDescent="0.2"/>
    <row r="97" spans="2:14" s="1" customFormat="1" ht="48" customHeight="1" x14ac:dyDescent="0.2">
      <c r="B97" s="22" t="s">
        <v>119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 s="1" customFormat="1" ht="2.65" customHeight="1" x14ac:dyDescent="0.2"/>
    <row r="99" spans="2:14" s="1" customFormat="1" ht="125.1" customHeight="1" x14ac:dyDescent="0.2">
      <c r="B99" s="32" t="s">
        <v>120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84.95" customHeight="1" x14ac:dyDescent="0.2">
      <c r="B101" s="32" t="s">
        <v>121</v>
      </c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</row>
    <row r="102" spans="2:14" s="1" customFormat="1" ht="86.85" customHeight="1" x14ac:dyDescent="0.2"/>
    <row r="103" spans="2:14" s="1" customFormat="1" ht="17.649999999999999" customHeight="1" x14ac:dyDescent="0.2">
      <c r="J103" s="43" t="s">
        <v>105</v>
      </c>
      <c r="K103" s="43"/>
      <c r="L103" s="43"/>
    </row>
    <row r="104" spans="2:14" s="1" customFormat="1" ht="145.15" customHeight="1" x14ac:dyDescent="0.2"/>
    <row r="105" spans="2:14" s="1" customFormat="1" ht="81.599999999999994" customHeight="1" x14ac:dyDescent="0.2">
      <c r="B105" s="31" t="s">
        <v>122</v>
      </c>
      <c r="C105" s="31"/>
      <c r="D105" s="31"/>
      <c r="E105" s="31"/>
      <c r="F105" s="31"/>
      <c r="G105" s="31"/>
      <c r="H105" s="31"/>
      <c r="I105" s="31"/>
      <c r="J105" s="31"/>
      <c r="K105" s="31"/>
    </row>
  </sheetData>
  <mergeCells count="81">
    <mergeCell ref="J103:L103"/>
    <mergeCell ref="B105:K105"/>
    <mergeCell ref="B91:N91"/>
    <mergeCell ref="B93:N93"/>
    <mergeCell ref="B95:N95"/>
    <mergeCell ref="B97:N97"/>
    <mergeCell ref="B99:N99"/>
    <mergeCell ref="B101:N101"/>
    <mergeCell ref="C87:E87"/>
    <mergeCell ref="F87:L87"/>
    <mergeCell ref="C88:E88"/>
    <mergeCell ref="F88:L88"/>
    <mergeCell ref="C89:E89"/>
    <mergeCell ref="F89:L89"/>
    <mergeCell ref="B81:N81"/>
    <mergeCell ref="B83:N83"/>
    <mergeCell ref="C85:E85"/>
    <mergeCell ref="F85:L85"/>
    <mergeCell ref="C86:E86"/>
    <mergeCell ref="F86:L86"/>
    <mergeCell ref="C77:E77"/>
    <mergeCell ref="F77:L77"/>
    <mergeCell ref="C78:E78"/>
    <mergeCell ref="F78:L78"/>
    <mergeCell ref="C79:E79"/>
    <mergeCell ref="F79:L79"/>
    <mergeCell ref="C76:E76"/>
    <mergeCell ref="F76:L76"/>
    <mergeCell ref="L63:M63"/>
    <mergeCell ref="L64:M64"/>
    <mergeCell ref="B66:E66"/>
    <mergeCell ref="F66:M66"/>
    <mergeCell ref="B67:E67"/>
    <mergeCell ref="F67:M67"/>
    <mergeCell ref="B69:N69"/>
    <mergeCell ref="B71:N71"/>
    <mergeCell ref="B73:N73"/>
    <mergeCell ref="C75:E75"/>
    <mergeCell ref="F75:L75"/>
    <mergeCell ref="L62:M62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50:M50"/>
    <mergeCell ref="L32:M32"/>
    <mergeCell ref="B34:L34"/>
    <mergeCell ref="L36:M36"/>
    <mergeCell ref="L37:M37"/>
    <mergeCell ref="B39:L39"/>
    <mergeCell ref="L41:M41"/>
    <mergeCell ref="L42:M42"/>
    <mergeCell ref="B44:L44"/>
    <mergeCell ref="L46:M46"/>
    <mergeCell ref="L47:M47"/>
    <mergeCell ref="L49:M49"/>
    <mergeCell ref="L31:M31"/>
    <mergeCell ref="B8:E8"/>
    <mergeCell ref="B10:E11"/>
    <mergeCell ref="H11:O12"/>
    <mergeCell ref="F14:I14"/>
    <mergeCell ref="C16:E16"/>
    <mergeCell ref="C18:E18"/>
    <mergeCell ref="C20:E20"/>
    <mergeCell ref="C22:E22"/>
    <mergeCell ref="B24:M24"/>
    <mergeCell ref="B26:M26"/>
    <mergeCell ref="B29:L29"/>
    <mergeCell ref="B7:E7"/>
    <mergeCell ref="J2:P2"/>
    <mergeCell ref="B3:E3"/>
    <mergeCell ref="B4:E4"/>
    <mergeCell ref="B5:E5"/>
    <mergeCell ref="B6:E6"/>
  </mergeCells>
  <pageMargins left="0.7" right="0.7" top="0.75" bottom="0.75" header="0.3" footer="0.3"/>
  <pageSetup paperSize="9" scale="64" orientation="portrait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P01.L02 Czystohorb</vt:lpstr>
      <vt:lpstr>P02.L03 Dołżyca</vt:lpstr>
      <vt:lpstr>P03.L04 Duszatyn</vt:lpstr>
      <vt:lpstr>P04.L05 Jesionowa</vt:lpstr>
      <vt:lpstr>P05.L06 Mików</vt:lpstr>
      <vt:lpstr>P06.L07 Prełuki</vt:lpstr>
      <vt:lpstr>P07.L08 Radoszyce</vt:lpstr>
      <vt:lpstr>P08.L09 Turzańsk</vt:lpstr>
      <vt:lpstr>P09.L10 Balnica</vt:lpstr>
      <vt:lpstr>P10.L11 Czarny Las i Łowieckie</vt:lpstr>
      <vt:lpstr>P11.L12 Maniów</vt:lpstr>
      <vt:lpstr>P12.L13 Smolnik</vt:lpstr>
      <vt:lpstr>P13.L14 Maguryczne</vt:lpstr>
      <vt:lpstr>P14.L15 Wola Michowa</vt:lpstr>
      <vt:lpstr>P15 ŁOW_OHZ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Iwona Swat - Nadleśnictwo Komańcza</cp:lastModifiedBy>
  <dcterms:created xsi:type="dcterms:W3CDTF">2025-10-06T09:03:12Z</dcterms:created>
  <dcterms:modified xsi:type="dcterms:W3CDTF">2025-11-07T08:39:36Z</dcterms:modified>
</cp:coreProperties>
</file>